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<sst xmlns="http://schemas.openxmlformats.org/spreadsheetml/2006/main" count="14" uniqueCount="14">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</sst>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82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Advanced Threat Analytics 1.X</x:v>
      </x:c>
      <x:c r="B16" t="str">
        <x:v/>
      </x:c>
      <x:c r="C16" t="str">
        <x:v/>
      </x:c>
      <x:c r="D16" t="str">
        <x:v>Fixed</x:v>
      </x:c>
      <x:c r="E16" s="3" t="n">
        <x:v>42333</x:v>
      </x:c>
      <x:c r="F16" s="3" t="n">
        <x:v>44208</x:v>
      </x:c>
      <x:c r="G16" s="3" t="n">
        <x:v>46035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7">
      <x:c r="A17" t="str">
        <x:v>Adxstudio Portals v6.x or prior</x:v>
      </x:c>
      <x:c r="B17" t="str">
        <x:v/>
      </x:c>
      <x:c r="C17" t="str">
        <x:v/>
      </x:c>
      <x:c r="D17" t="str">
        <x:v>Fixed</x:v>
      </x:c>
      <x:c r="E17" s="3" t="n">
        <x:v>42276</x:v>
      </x:c>
      <x:c r="F17" s="3" t="n">
        <x:v/>
      </x:c>
      <x:c r="G17" s="3" t="n">
        <x:v>42472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18">
      <x:c r="A18" t="str">
        <x:v>Adxstudio Portals v7.x</x:v>
      </x:c>
      <x:c r="B18" t="str">
        <x:v/>
      </x:c>
      <x:c r="C18" t="str">
        <x:v/>
      </x:c>
      <x:c r="D18" t="str">
        <x:v>Fixed</x:v>
      </x:c>
      <x:c r="E18" s="3" t="n">
        <x:v>42276</x:v>
      </x:c>
      <x:c r="F18" s="3" t="n">
        <x:v/>
      </x:c>
      <x:c r="G18" s="3" t="n">
        <x:v>43313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9">
      <x:c r="A19" t="str">
        <x:v>Alacris Identity Validation Server/Client</x:v>
      </x:c>
      <x:c r="B19" t="str">
        <x:v/>
      </x:c>
      <x:c r="C19" t="str">
        <x:v/>
      </x:c>
      <x:c r="D19" t="str">
        <x:v>Fixed</x:v>
      </x:c>
      <x:c r="E19" s="3" t="n">
        <x:v>38783</x:v>
      </x:c>
      <x:c r="F19" s="3" t="n">
        <x:v>39447</x:v>
      </x:c>
      <x:c r="G19" s="3" t="n">
        <x:v/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=HYPERLINK("https://learn.microsoft.com/lifecycle/products/alacris-identity-validation-serverclient?branch=live", "https://learn.microsoft.com/lifecycle/products/alacris-identity-validation-serverclient?branch=live")</x:f>
        <x:v>https://learn.microsoft.com/lifecycle/products/alacris-identity-validation-serverclient?branch=live</x:v>
      </x:c>
    </x:row>
    <x:row r="20">
      <x:c r="A20" t="str">
        <x:v>API Management stv1</x:v>
      </x:c>
      <x:c r="B20" t="str">
        <x:v/>
      </x:c>
      <x:c r="C20" t="str">
        <x:v/>
      </x:c>
      <x:c r="D20" t="str">
        <x:v>Modern</x:v>
      </x:c>
      <x:c r="E20" s="3" t="n">
        <x:v>42633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21">
      <x:c r="A21" t="str">
        <x:v>App Service Environment version 1 and 2</x:v>
      </x:c>
      <x:c r="B21" t="str">
        <x:v/>
      </x:c>
      <x:c r="C21" t="str">
        <x:v/>
      </x:c>
      <x:c r="D21" t="str">
        <x:v>Modern</x:v>
      </x:c>
      <x:c r="E21" s="3" t="n">
        <x:v>42123</x:v>
      </x:c>
      <x:c r="F21" s="3" t="n">
        <x:v/>
      </x:c>
      <x:c r="G21" s="3" t="n">
        <x:v/>
      </x:c>
      <x:c r="H21" s="3" t="n">
        <x:v>45535</x:v>
      </x:c>
      <x:c r="I21" s="3" t="n">
        <x:v/>
      </x:c>
      <x:c r="J21" s="3" t="n">
        <x:v/>
      </x:c>
      <x:c r="K21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22">
      <x:c r="A22" t="str">
        <x:v>AppFabric 1.1 for Windows Server</x:v>
      </x:c>
      <x:c r="B22" t="str">
        <x:v/>
      </x:c>
      <x:c r="C22" t="str">
        <x:v/>
      </x:c>
      <x:c r="D22" t="str">
        <x:v>Fixed</x:v>
      </x:c>
      <x:c r="E22" s="3" t="n">
        <x:v>40950</x:v>
      </x:c>
      <x:c r="F22" s="3" t="n">
        <x:v>42836</x:v>
      </x:c>
      <x:c r="G22" s="3" t="n">
        <x:v>44663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23">
      <x:c r="A23" t="str">
        <x:v>AssetMetrix</x:v>
      </x:c>
      <x:c r="B23" t="str">
        <x:v/>
      </x:c>
      <x:c r="C23" t="str">
        <x:v/>
      </x:c>
      <x:c r="D23" t="str">
        <x:v>Modern</x:v>
      </x:c>
      <x:c r="E23" s="3" t="n">
        <x:v>39417</x:v>
      </x:c>
      <x:c r="F23" s="3" t="n">
        <x:v/>
      </x:c>
      <x:c r="G23" s="3" t="n">
        <x:v/>
      </x:c>
      <x:c r="H23" s="3" t="n">
        <x:v>39637</x:v>
      </x:c>
      <x:c r="I23" s="3" t="n">
        <x:v/>
      </x:c>
      <x:c r="J23" s="3" t="n">
        <x:v/>
      </x:c>
      <x:c r="K23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24">
      <x:c r="A24" t="str">
        <x:v>Automanage for Virtual Machines</x:v>
      </x:c>
      <x:c r="B24" t="str">
        <x:v/>
      </x:c>
      <x:c r="C24" t="str">
        <x:v>Original Release</x:v>
      </x:c>
      <x:c r="D24" t="str">
        <x:v>Modern</x:v>
      </x:c>
      <x:c r="E24" s="3" t="n">
        <x:v>44846</x:v>
      </x:c>
      <x:c r="F24" s="3" t="n">
        <x:v/>
      </x:c>
      <x:c r="G24" s="3" t="n">
        <x:v/>
      </x:c>
      <x:c r="H24" s="3" t="n">
        <x:v>46660</x:v>
      </x:c>
      <x:c r="I24" s="3" t="n">
        <x:v>44846</x:v>
      </x:c>
      <x:c r="J24" s="3" t="n">
        <x:v>46607</x:v>
      </x:c>
      <x:c r="K24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25">
      <x:c r="A25" t="str">
        <x:v>Azure Active Directory (AD) Connect</x:v>
      </x:c>
      <x:c r="B25" t="str">
        <x:v/>
      </x:c>
      <x:c r="C25" t="str">
        <x:v>Version 1.x</x:v>
      </x:c>
      <x:c r="D25" t="str">
        <x:v>Modern</x:v>
      </x:c>
      <x:c r="E25" s="3" t="n">
        <x:v>41883</x:v>
      </x:c>
      <x:c r="F25" s="3" t="n">
        <x:v/>
      </x:c>
      <x:c r="G25" s="3" t="n">
        <x:v/>
      </x:c>
      <x:c r="H25" s="3" t="n">
        <x:v/>
      </x:c>
      <x:c r="I25" s="3" t="n">
        <x:v>41883</x:v>
      </x:c>
      <x:c r="J25" s="3" t="n">
        <x:v>44804</x:v>
      </x:c>
      <x:c r="K25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26">
      <x:c r="A26" t="str">
        <x:v>Azure Active Directory (AD) Connect</x:v>
      </x:c>
      <x:c r="B26" t="str">
        <x:v/>
      </x:c>
      <x:c r="C26" t="str">
        <x:v>Version 2.x</x:v>
      </x:c>
      <x:c r="D26" t="str">
        <x:v>Modern</x:v>
      </x:c>
      <x:c r="E26" s="3" t="n">
        <x:v>41883</x:v>
      </x:c>
      <x:c r="F26" s="3" t="n">
        <x:v/>
      </x:c>
      <x:c r="G26" s="3" t="n">
        <x:v/>
      </x:c>
      <x:c r="H26" s="3" t="n">
        <x:v/>
      </x:c>
      <x:c r="I26" s="3" t="n">
        <x:v>44469</x:v>
      </x:c>
      <x:c r="J26" s="3" t="n">
        <x:v/>
      </x:c>
      <x:c r="K26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27">
      <x:c r="A27" t="str">
        <x:v>Azure AI Content Moderator</x:v>
      </x:c>
      <x:c r="B27" t="str">
        <x:v/>
      </x:c>
      <x:c r="C27" t="str">
        <x:v/>
      </x:c>
      <x:c r="D27" t="str">
        <x:v>Modern</x:v>
      </x:c>
      <x:c r="E27" s="3" t="n">
        <x:v>45070</x:v>
      </x:c>
      <x:c r="F27" s="3" t="n">
        <x:v/>
      </x:c>
      <x:c r="G27" s="3" t="n">
        <x:v/>
      </x:c>
      <x:c r="H27" s="3" t="n">
        <x:v>46477</x:v>
      </x:c>
      <x:c r="I27" s="3" t="n">
        <x:v/>
      </x:c>
      <x:c r="J27" s="3" t="n">
        <x:v/>
      </x:c>
      <x:c r="K27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28">
      <x:c r="A28" t="str">
        <x:v>Azure Anomaly Detector</x:v>
      </x:c>
      <x:c r="B28" t="str">
        <x:v/>
      </x:c>
      <x:c r="C28" t="str">
        <x:v/>
      </x:c>
      <x:c r="D28" t="str">
        <x:v>Modern</x:v>
      </x:c>
      <x:c r="E28" s="3" t="n">
        <x:v>43557</x:v>
      </x:c>
      <x:c r="F28" s="3" t="n">
        <x:v/>
      </x:c>
      <x:c r="G28" s="3" t="n">
        <x:v/>
      </x:c>
      <x:c r="H28" s="3" t="n">
        <x:v>46296</x:v>
      </x:c>
      <x:c r="I28" s="3" t="n">
        <x:v/>
      </x:c>
      <x:c r="J28" s="3" t="n">
        <x:v/>
      </x:c>
      <x:c r="K28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29">
      <x:c r="A29" t="str">
        <x:v>Azure API for FHIR</x:v>
      </x:c>
      <x:c r="B29" t="str">
        <x:v/>
      </x:c>
      <x:c r="C29" t="str">
        <x:v/>
      </x:c>
      <x:c r="D29" t="str">
        <x:v>Modern</x:v>
      </x:c>
      <x:c r="E29" s="3" t="n">
        <x:v>43762</x:v>
      </x:c>
      <x:c r="F29" s="3" t="n">
        <x:v/>
      </x:c>
      <x:c r="G29" s="3" t="n">
        <x:v/>
      </x:c>
      <x:c r="H29" s="3" t="n">
        <x:v>46295</x:v>
      </x:c>
      <x:c r="I29" s="3" t="n">
        <x:v/>
      </x:c>
      <x:c r="J29" s="3" t="n">
        <x:v/>
      </x:c>
      <x:c r="K29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30">
      <x:c r="A30" t="str">
        <x:v>Azure Basic Load Balancer</x:v>
      </x:c>
      <x:c r="B30" t="str">
        <x:v/>
      </x:c>
      <x:c r="C30" t="str">
        <x:v/>
      </x:c>
      <x:c r="D30" t="str">
        <x:v>Modern</x:v>
      </x:c>
      <x:c r="E30" s="3" t="n">
        <x:v>42185</x:v>
      </x:c>
      <x:c r="F30" s="3" t="n">
        <x:v/>
      </x:c>
      <x:c r="G30" s="3" t="n">
        <x:v/>
      </x:c>
      <x:c r="H30" s="3" t="n">
        <x:v>45930</x:v>
      </x:c>
      <x:c r="I30" s="3" t="n">
        <x:v/>
      </x:c>
      <x:c r="J30" s="3" t="n">
        <x:v/>
      </x:c>
      <x:c r="K3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31">
      <x:c r="A31" t="str">
        <x:v>Azure BizTalk Services</x:v>
      </x:c>
      <x:c r="B31" t="str">
        <x:v/>
      </x:c>
      <x:c r="C31" t="str">
        <x:v/>
      </x:c>
      <x:c r="D31" t="str">
        <x:v>Modern</x:v>
      </x:c>
      <x:c r="E31" s="3" t="n">
        <x:v>41599</x:v>
      </x:c>
      <x:c r="F31" s="3" t="n">
        <x:v/>
      </x:c>
      <x:c r="G31" s="3" t="n">
        <x:v/>
      </x:c>
      <x:c r="H31" s="3" t="n">
        <x:v>43251</x:v>
      </x:c>
      <x:c r="I31" s="3" t="n">
        <x:v/>
      </x:c>
      <x:c r="J31" s="3" t="n">
        <x:v/>
      </x:c>
      <x:c r="K31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32">
      <x:c r="A32" t="str">
        <x:v>Azure Cache for Redis on Cloud Services (Classic)</x:v>
      </x:c>
      <x:c r="B32" t="str">
        <x:v/>
      </x:c>
      <x:c r="C32" t="str">
        <x:v/>
      </x:c>
      <x:c r="D32" t="str">
        <x:v>Modern</x:v>
      </x:c>
      <x:c r="E32" s="3" t="n">
        <x:v>41907</x:v>
      </x:c>
      <x:c r="F32" s="3" t="n">
        <x:v/>
      </x:c>
      <x:c r="G32" s="3" t="n">
        <x:v/>
      </x:c>
      <x:c r="H32" s="3" t="n">
        <x:v>45535</x:v>
      </x:c>
      <x:c r="I32" s="3" t="n">
        <x:v/>
      </x:c>
      <x:c r="J32" s="3" t="n">
        <x:v/>
      </x:c>
      <x:c r="K32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33">
      <x:c r="A33" t="str">
        <x:v>Azure Classic Administrator Roles</x:v>
      </x:c>
      <x:c r="B33" t="str">
        <x:v/>
      </x:c>
      <x:c r="C33" t="str">
        <x:v/>
      </x:c>
      <x:c r="D33" t="str">
        <x:v>Modern</x:v>
      </x:c>
      <x:c r="E33" s="3" t="n">
        <x:v>40210</x:v>
      </x:c>
      <x:c r="F33" s="3" t="n">
        <x:v/>
      </x:c>
      <x:c r="G33" s="3" t="n">
        <x:v/>
      </x:c>
      <x:c r="H33" s="3" t="n">
        <x:v>45535</x:v>
      </x:c>
      <x:c r="I33" s="3" t="n">
        <x:v/>
      </x:c>
      <x:c r="J33" s="3" t="n">
        <x:v/>
      </x:c>
      <x:c r="K33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34">
      <x:c r="A34" t="str">
        <x:v>Azure Cloud Services (classic)</x:v>
      </x:c>
      <x:c r="B34" t="str">
        <x:v/>
      </x:c>
      <x:c r="C34" t="str">
        <x:v/>
      </x:c>
      <x:c r="D34" t="str">
        <x:v>Modern</x:v>
      </x:c>
      <x:c r="E34" s="3" t="n">
        <x:v>39748</x:v>
      </x:c>
      <x:c r="F34" s="3" t="n">
        <x:v/>
      </x:c>
      <x:c r="G34" s="3" t="n">
        <x:v/>
      </x:c>
      <x:c r="H34" s="3" t="n">
        <x:v>45535</x:v>
      </x:c>
      <x:c r="I34" s="3" t="n">
        <x:v/>
      </x:c>
      <x:c r="J34" s="3" t="n">
        <x:v/>
      </x:c>
      <x:c r="K34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35">
      <x:c r="A35" t="str">
        <x:v>Azure Container Service</x:v>
      </x:c>
      <x:c r="B35" t="str">
        <x:v/>
      </x:c>
      <x:c r="C35" t="str">
        <x:v/>
      </x:c>
      <x:c r="D35" t="str">
        <x:v>Modern</x:v>
      </x:c>
      <x:c r="E35" s="3" t="n">
        <x:v>42478</x:v>
      </x:c>
      <x:c r="F35" s="3" t="n">
        <x:v/>
      </x:c>
      <x:c r="G35" s="3" t="n">
        <x:v/>
      </x:c>
      <x:c r="H35" s="3" t="n">
        <x:v>43861</x:v>
      </x:c>
      <x:c r="I35" s="3" t="n">
        <x:v/>
      </x:c>
      <x:c r="J35" s="3" t="n">
        <x:v/>
      </x:c>
      <x:c r="K35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36">
      <x:c r="A36" t="str">
        <x:v>Azure CycleCloud</x:v>
      </x:c>
      <x:c r="B36" t="str">
        <x:v/>
      </x:c>
      <x:c r="C36" t="str">
        <x:v/>
      </x:c>
      <x:c r="D36" t="str">
        <x:v>Modern</x:v>
      </x:c>
      <x:c r="E36" s="3" t="n">
        <x:v>43313</x:v>
      </x:c>
      <x:c r="F36" s="3" t="n">
        <x:v/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=HYPERLINK("https://learn.microsoft.com/lifecycle/products/azure-cyclecloud?branch=live", "https://learn.microsoft.com/lifecycle/products/azure-cyclecloud?branch=live")</x:f>
        <x:v>https://learn.microsoft.com/lifecycle/products/azure-cyclecloud?branch=live</x:v>
      </x:c>
    </x:row>
    <x:row r="37">
      <x:c r="A37" t="str">
        <x:v>Azure Data Lake Storage Gen1</x:v>
      </x:c>
      <x:c r="B37" t="str">
        <x:v/>
      </x:c>
      <x:c r="C37" t="str">
        <x:v/>
      </x:c>
      <x:c r="D37" t="str">
        <x:v>Modern</x:v>
      </x:c>
      <x:c r="E37" s="3" t="n">
        <x:v>42395</x:v>
      </x:c>
      <x:c r="F37" s="3" t="n">
        <x:v/>
      </x:c>
      <x:c r="G37" s="3" t="n">
        <x:v/>
      </x:c>
      <x:c r="H37" s="3" t="n">
        <x:v>45351</x:v>
      </x:c>
      <x:c r="I37" s="3" t="n">
        <x:v/>
      </x:c>
      <x:c r="J37" s="3" t="n">
        <x:v/>
      </x:c>
      <x:c r="K37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38">
      <x:c r="A38" t="str">
        <x:v>Azure Database for MariaDB</x:v>
      </x:c>
      <x:c r="B38" t="str">
        <x:v/>
      </x:c>
      <x:c r="C38" t="str">
        <x:v/>
      </x:c>
      <x:c r="D38" t="str">
        <x:v>Modern</x:v>
      </x:c>
      <x:c r="E38" s="3" t="n">
        <x:v>43628</x:v>
      </x:c>
      <x:c r="F38" s="3" t="n">
        <x:v/>
      </x:c>
      <x:c r="G38" s="3" t="n">
        <x:v/>
      </x:c>
      <x:c r="H38" s="3" t="n">
        <x:v>45919</x:v>
      </x:c>
      <x:c r="I38" s="3" t="n">
        <x:v/>
      </x:c>
      <x:c r="J38" s="3" t="n">
        <x:v/>
      </x:c>
      <x:c r="K38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39">
      <x:c r="A39" t="str">
        <x:v>Azure Database for MySQL Single Server</x:v>
      </x:c>
      <x:c r="B39" t="str">
        <x:v/>
      </x:c>
      <x:c r="C39" t="str">
        <x:v/>
      </x:c>
      <x:c r="D39" t="str">
        <x:v>Modern</x:v>
      </x:c>
      <x:c r="E39" s="3" t="n">
        <x:v>43210</x:v>
      </x:c>
      <x:c r="F39" s="3" t="n">
        <x:v/>
      </x:c>
      <x:c r="G39" s="3" t="n">
        <x:v/>
      </x:c>
      <x:c r="H39" s="3" t="n">
        <x:v>45551</x:v>
      </x:c>
      <x:c r="I39" s="3" t="n">
        <x:v/>
      </x:c>
      <x:c r="J39" s="3" t="n">
        <x:v/>
      </x:c>
      <x:c r="K39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40">
      <x:c r="A40" t="str">
        <x:v>Azure Dev Spaces</x:v>
      </x:c>
      <x:c r="B40" t="str">
        <x:v/>
      </x:c>
      <x:c r="C40" t="str">
        <x:v/>
      </x:c>
      <x:c r="D40" t="str">
        <x:v>Modern</x:v>
      </x:c>
      <x:c r="E40" s="3" t="n">
        <x:v>43584</x:v>
      </x:c>
      <x:c r="F40" s="3" t="n">
        <x:v/>
      </x:c>
      <x:c r="G40" s="3" t="n">
        <x:v/>
      </x:c>
      <x:c r="H40" s="3" t="n">
        <x:v>44331</x:v>
      </x:c>
      <x:c r="I40" s="3" t="n">
        <x:v/>
      </x:c>
      <x:c r="J40" s="3" t="n">
        <x:v/>
      </x:c>
      <x:c r="K40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41">
      <x:c r="A41" t="str">
        <x:v>Azure DevOps Server 2019</x:v>
      </x:c>
      <x:c r="B41" t="str">
        <x:v/>
      </x:c>
      <x:c r="C41" t="str">
        <x:v>Original Release</x:v>
      </x:c>
      <x:c r="D41" t="str">
        <x:v>Fixed</x:v>
      </x:c>
      <x:c r="E41" s="3" t="n">
        <x:v>43529</x:v>
      </x:c>
      <x:c r="F41" s="3" t="n">
        <x:v>45391</x:v>
      </x:c>
      <x:c r="G41" s="3" t="n">
        <x:v>47218</x:v>
      </x:c>
      <x:c r="H41" s="3" t="n">
        <x:v/>
      </x:c>
      <x:c r="I41" s="3" t="n">
        <x:v>43529</x:v>
      </x:c>
      <x:c r="J41" s="3" t="n">
        <x:v>44208</x:v>
      </x:c>
      <x:c r="K41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42">
      <x:c r="A42" t="str">
        <x:v>Azure DevOps Server 2019</x:v>
      </x:c>
      <x:c r="B42" t="str">
        <x:v/>
      </x:c>
      <x:c r="C42" t="str">
        <x:v>Update 2019.1</x:v>
      </x:c>
      <x:c r="D42" t="str">
        <x:v>Fixed</x:v>
      </x:c>
      <x:c r="E42" s="3" t="n">
        <x:v>43529</x:v>
      </x:c>
      <x:c r="F42" s="3" t="n">
        <x:v>45391</x:v>
      </x:c>
      <x:c r="G42" s="3" t="n">
        <x:v>47218</x:v>
      </x:c>
      <x:c r="H42" s="3" t="n">
        <x:v/>
      </x:c>
      <x:c r="I42" s="3" t="n">
        <x:v>43809</x:v>
      </x:c>
      <x:c r="J42" s="3" t="n">
        <x:v>47218</x:v>
      </x:c>
      <x:c r="K42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43">
      <x:c r="A43" t="str">
        <x:v>Azure DevOps Server 2020</x:v>
      </x:c>
      <x:c r="B43" t="str">
        <x:v/>
      </x:c>
      <x:c r="C43" t="str">
        <x:v/>
      </x:c>
      <x:c r="D43" t="str">
        <x:v>Fixed</x:v>
      </x:c>
      <x:c r="E43" s="3" t="n">
        <x:v>44068</x:v>
      </x:c>
      <x:c r="F43" s="3" t="n">
        <x:v>45944</x:v>
      </x:c>
      <x:c r="G43" s="3" t="n">
        <x:v>47764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44">
      <x:c r="A44" t="str">
        <x:v>Azure DevOps Server 2022</x:v>
      </x:c>
      <x:c r="B44" t="str">
        <x:v/>
      </x:c>
      <x:c r="C44" t="str">
        <x:v/>
      </x:c>
      <x:c r="D44" t="str">
        <x:v>Fixed</x:v>
      </x:c>
      <x:c r="E44" s="3" t="n">
        <x:v>44901</x:v>
      </x:c>
      <x:c r="F44" s="3" t="n">
        <x:v>46763</x:v>
      </x:c>
      <x:c r="G44" s="3" t="n">
        <x:v>48590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45">
      <x:c r="A45" t="str">
        <x:v>Azure Edge Zones Enterprise</x:v>
      </x:c>
      <x:c r="B45" t="str">
        <x:v/>
      </x:c>
      <x:c r="C45" t="str">
        <x:v/>
      </x:c>
      <x:c r="D45" t="str">
        <x:v>Modern</x:v>
      </x:c>
      <x:c r="E45" s="3" t="n">
        <x:v>45200</x:v>
      </x:c>
      <x:c r="F45" s="3" t="n">
        <x:v/>
      </x:c>
      <x:c r="G45" s="3" t="n">
        <x:v/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=HYPERLINK("https://learn.microsoft.com/lifecycle/products/azure-edge-zones-enterprise?branch=live", "https://learn.microsoft.com/lifecycle/products/azure-edge-zones-enterprise?branch=live")</x:f>
        <x:v>https://learn.microsoft.com/lifecycle/products/azure-edge-zones-enterprise?branch=live</x:v>
      </x:c>
    </x:row>
    <x:row r="46">
      <x:c r="A46" t="str">
        <x:v>Azure FXT Edge Filer</x:v>
      </x:c>
      <x:c r="B46" t="str">
        <x:v/>
      </x:c>
      <x:c r="C46" t="str">
        <x:v/>
      </x:c>
      <x:c r="D46" t="str">
        <x:v>Modern</x:v>
      </x:c>
      <x:c r="E46" s="3" t="n">
        <x:v>43648</x:v>
      </x:c>
      <x:c r="F46" s="3" t="n">
        <x:v/>
      </x:c>
      <x:c r="G46" s="3" t="n">
        <x:v/>
      </x:c>
      <x:c r="H46" s="3" t="n">
        <x:v>46295</x:v>
      </x:c>
      <x:c r="I46" s="3" t="n">
        <x:v/>
      </x:c>
      <x:c r="J46" s="3" t="n">
        <x:v/>
      </x:c>
      <x:c r="K46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47">
      <x:c r="A47" t="str">
        <x:v>Azure HPC Cache</x:v>
      </x:c>
      <x:c r="B47" t="str">
        <x:v/>
      </x:c>
      <x:c r="C47" t="str">
        <x:v/>
      </x:c>
      <x:c r="D47" t="str">
        <x:v>Modern</x:v>
      </x:c>
      <x:c r="E47" s="3" t="n">
        <x:v>43726</x:v>
      </x:c>
      <x:c r="F47" s="3" t="n">
        <x:v/>
      </x:c>
      <x:c r="G47" s="3" t="n">
        <x:v/>
      </x:c>
      <x:c r="H47" s="3" t="n">
        <x:v>45930</x:v>
      </x:c>
      <x:c r="I47" s="3" t="n">
        <x:v/>
      </x:c>
      <x:c r="J47" s="3" t="n">
        <x:v/>
      </x:c>
      <x:c r="K47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48">
      <x:c r="A48" t="str">
        <x:v>Azure Information Protection classic client</x:v>
      </x:c>
      <x:c r="B48" t="str">
        <x:v/>
      </x:c>
      <x:c r="C48" t="str">
        <x:v/>
      </x:c>
      <x:c r="D48" t="str">
        <x:v>Modern</x:v>
      </x:c>
      <x:c r="E48" s="3" t="n">
        <x:v>42644</x:v>
      </x:c>
      <x:c r="F48" s="3" t="n">
        <x:v/>
      </x:c>
      <x:c r="G48" s="3" t="n">
        <x:v/>
      </x:c>
      <x:c r="H48" s="3" t="n">
        <x:v>44286</x:v>
      </x:c>
      <x:c r="I48" s="3" t="n">
        <x:v/>
      </x:c>
      <x:c r="J48" s="3" t="n">
        <x:v/>
      </x:c>
      <x:c r="K48" t="str">
        <x:f>=HYPERLINK("https://learn.microsoft.com/lifecycle/products/azure-information-protection-classic-client?branch=live", "https://learn.microsoft.com/lifecycle/products/azure-information-protection-classic-client?branch=live")</x:f>
        <x:v>https://learn.microsoft.com/lifecycle/products/azure-information-protection-classic-client?branch=live</x:v>
      </x:c>
    </x:row>
    <x:row r="49">
      <x:c r="A49" t="str">
        <x:v>Azure IoT Edge</x:v>
      </x:c>
      <x:c r="B49" t="str">
        <x:v/>
      </x:c>
      <x:c r="C49" t="str">
        <x:v>Version 1.0</x:v>
      </x:c>
      <x:c r="D49" t="str">
        <x:v>Modern</x:v>
      </x:c>
      <x:c r="E49" s="3" t="n">
        <x:v>43279</x:v>
      </x:c>
      <x:c r="F49" s="3" t="n">
        <x:v/>
      </x:c>
      <x:c r="G49" s="3" t="n">
        <x:v/>
      </x:c>
      <x:c r="H49" s="3" t="n">
        <x:v/>
      </x:c>
      <x:c r="I49" s="3" t="n">
        <x:v>43279</x:v>
      </x:c>
      <x:c r="J49" s="3" t="n">
        <x:v>44228</x:v>
      </x:c>
      <x:c r="K4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0">
      <x:c r="A50" t="str">
        <x:v>Azure IoT Edge</x:v>
      </x:c>
      <x:c r="B50" t="str">
        <x:v/>
      </x:c>
      <x:c r="C50" t="str">
        <x:v>Version 1.1 (LTS)</x:v>
      </x:c>
      <x:c r="D50" t="str">
        <x:v>Modern</x:v>
      </x:c>
      <x:c r="E50" s="3" t="n">
        <x:v>43279</x:v>
      </x:c>
      <x:c r="F50" s="3" t="n">
        <x:v/>
      </x:c>
      <x:c r="G50" s="3" t="n">
        <x:v/>
      </x:c>
      <x:c r="H50" s="3" t="n">
        <x:v/>
      </x:c>
      <x:c r="I50" s="3" t="n">
        <x:v>44228</x:v>
      </x:c>
      <x:c r="J50" s="3" t="n">
        <x:v>44908</x:v>
      </x:c>
      <x:c r="K5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1">
      <x:c r="A51" t="str">
        <x:v>Azure IoT Edge</x:v>
      </x:c>
      <x:c r="B51" t="str">
        <x:v/>
      </x:c>
      <x:c r="C51" t="str">
        <x:v>Version 1.2</x:v>
      </x:c>
      <x:c r="D51" t="str">
        <x:v>Modern</x:v>
      </x:c>
      <x:c r="E51" s="3" t="n">
        <x:v>43279</x:v>
      </x:c>
      <x:c r="F51" s="3" t="n">
        <x:v/>
      </x:c>
      <x:c r="G51" s="3" t="n">
        <x:v/>
      </x:c>
      <x:c r="H51" s="3" t="n">
        <x:v/>
      </x:c>
      <x:c r="I51" s="3" t="n">
        <x:v>44292</x:v>
      </x:c>
      <x:c r="J51" s="3" t="n">
        <x:v>44739</x:v>
      </x:c>
      <x:c r="K51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2">
      <x:c r="A52" t="str">
        <x:v>Azure IoT Edge</x:v>
      </x:c>
      <x:c r="B52" t="str">
        <x:v/>
      </x:c>
      <x:c r="C52" t="str">
        <x:v>Version 1.3</x:v>
      </x:c>
      <x:c r="D52" t="str">
        <x:v>Modern</x:v>
      </x:c>
      <x:c r="E52" s="3" t="n">
        <x:v>43279</x:v>
      </x:c>
      <x:c r="F52" s="3" t="n">
        <x:v/>
      </x:c>
      <x:c r="G52" s="3" t="n">
        <x:v/>
      </x:c>
      <x:c r="H52" s="3" t="n">
        <x:v/>
      </x:c>
      <x:c r="I52" s="3" t="n">
        <x:v>44742</x:v>
      </x:c>
      <x:c r="J52" s="3" t="n">
        <x:v>44802</x:v>
      </x:c>
      <x:c r="K52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3">
      <x:c r="A53" t="str">
        <x:v>Azure IoT Edge</x:v>
      </x:c>
      <x:c r="B53" t="str">
        <x:v/>
      </x:c>
      <x:c r="C53" t="str">
        <x:v>Version 1.4 (LTS)</x:v>
      </x:c>
      <x:c r="D53" t="str">
        <x:v>Modern</x:v>
      </x:c>
      <x:c r="E53" s="3" t="n">
        <x:v>43279</x:v>
      </x:c>
      <x:c r="F53" s="3" t="n">
        <x:v/>
      </x:c>
      <x:c r="G53" s="3" t="n">
        <x:v/>
      </x:c>
      <x:c r="H53" s="3" t="n">
        <x:v/>
      </x:c>
      <x:c r="I53" s="3" t="n">
        <x:v>44803</x:v>
      </x:c>
      <x:c r="J53" s="3" t="n">
        <x:v>45608</x:v>
      </x:c>
      <x:c r="K53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4">
      <x:c r="A54" t="str">
        <x:v>Azure IoT Edge</x:v>
      </x:c>
      <x:c r="B54" t="str">
        <x:v/>
      </x:c>
      <x:c r="C54" t="str">
        <x:v>Version 1.5 (LTS)</x:v>
      </x:c>
      <x:c r="D54" t="str">
        <x:v>Modern</x:v>
      </x:c>
      <x:c r="E54" s="3" t="n">
        <x:v>43279</x:v>
      </x:c>
      <x:c r="F54" s="3" t="n">
        <x:v/>
      </x:c>
      <x:c r="G54" s="3" t="n">
        <x:v/>
      </x:c>
      <x:c r="H54" s="3" t="n">
        <x:v/>
      </x:c>
      <x:c r="I54" s="3" t="n">
        <x:v>45413</x:v>
      </x:c>
      <x:c r="J54" s="3" t="n">
        <x:v>46336</x:v>
      </x:c>
      <x:c r="K5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5">
      <x:c r="A55" t="str">
        <x:v>Azure Kinect SDK</x:v>
      </x:c>
      <x:c r="B55" t="str">
        <x:v/>
      </x:c>
      <x:c r="C55" t="str">
        <x:v/>
      </x:c>
      <x:c r="D55" t="str">
        <x:v>Modern</x:v>
      </x:c>
      <x:c r="E55" s="3" t="n">
        <x:v>43643</x:v>
      </x:c>
      <x:c r="F55" s="3" t="n">
        <x:v/>
      </x:c>
      <x:c r="G55" s="3" t="n">
        <x:v/>
      </x:c>
      <x:c r="H55" s="3" t="n">
        <x:v>45520</x:v>
      </x:c>
      <x:c r="I55" s="3" t="n">
        <x:v/>
      </x:c>
      <x:c r="J55" s="3" t="n">
        <x:v/>
      </x:c>
      <x:c r="K55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56">
      <x:c r="A56" t="str">
        <x:v>Azure Kubernetes Service (AKS) - Edge Essentials</x:v>
      </x:c>
      <x:c r="B56" t="str">
        <x:v/>
      </x:c>
      <x:c r="C56" t="str">
        <x:v/>
      </x:c>
      <x:c r="D56" t="str">
        <x:v>Modern</x:v>
      </x:c>
      <x:c r="E56" s="3" t="n">
        <x:v>44998</x:v>
      </x:c>
      <x:c r="F56" s="3" t="n">
        <x:v/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57">
      <x:c r="A57" t="str">
        <x:v>Azure Metrics Advisor</x:v>
      </x:c>
      <x:c r="B57" t="str">
        <x:v/>
      </x:c>
      <x:c r="C57" t="str">
        <x:v>Original Release</x:v>
      </x:c>
      <x:c r="D57" t="str">
        <x:v>Modern</x:v>
      </x:c>
      <x:c r="E57" s="3" t="n">
        <x:v>44501</x:v>
      </x:c>
      <x:c r="F57" s="3" t="n">
        <x:v/>
      </x:c>
      <x:c r="G57" s="3" t="n">
        <x:v/>
      </x:c>
      <x:c r="H57" s="3" t="n">
        <x:v>46296</x:v>
      </x:c>
      <x:c r="I57" s="3" t="n">
        <x:v>44501</x:v>
      </x:c>
      <x:c r="J57" s="3" t="n">
        <x:v>44501</x:v>
      </x:c>
      <x:c r="K57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58">
      <x:c r="A58" t="str">
        <x:v>Azure Mobile Engagement</x:v>
      </x:c>
      <x:c r="B58" t="str">
        <x:v/>
      </x:c>
      <x:c r="C58" t="str">
        <x:v/>
      </x:c>
      <x:c r="D58" t="str">
        <x:v>Modern</x:v>
      </x:c>
      <x:c r="E58" s="3" t="n">
        <x:v>42278</x:v>
      </x:c>
      <x:c r="F58" s="3" t="n">
        <x:v/>
      </x:c>
      <x:c r="G58" s="3" t="n">
        <x:v/>
      </x:c>
      <x:c r="H58" s="3" t="n">
        <x:v>43190</x:v>
      </x:c>
      <x:c r="I58" s="3" t="n">
        <x:v/>
      </x:c>
      <x:c r="J58" s="3" t="n">
        <x:v/>
      </x:c>
      <x:c r="K58" t="str">
        <x:f>=HYPERLINK("https://learn.microsoft.com/lifecycle/products/azure-mobile-engagement?branch=live", "https://learn.microsoft.com/lifecycle/products/azure-mobile-engagement?branch=live")</x:f>
        <x:v>https://learn.microsoft.com/lifecycle/products/azure-mobile-engagement?branch=live</x:v>
      </x:c>
    </x:row>
    <x:row r="59">
      <x:c r="A59" t="str">
        <x:v>Azure Personalizer</x:v>
      </x:c>
      <x:c r="B59" t="str">
        <x:v/>
      </x:c>
      <x:c r="C59" t="str">
        <x:v/>
      </x:c>
      <x:c r="D59" t="str">
        <x:v>Modern</x:v>
      </x:c>
      <x:c r="E59" s="3" t="n">
        <x:v>43770</x:v>
      </x:c>
      <x:c r="F59" s="3" t="n">
        <x:v/>
      </x:c>
      <x:c r="G59" s="3" t="n">
        <x:v/>
      </x:c>
      <x:c r="H59" s="3" t="n">
        <x:v>46296</x:v>
      </x:c>
      <x:c r="I59" s="3" t="n">
        <x:v/>
      </x:c>
      <x:c r="J59" s="3" t="n">
        <x:v/>
      </x:c>
      <x:c r="K59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60">
      <x:c r="A60" t="str">
        <x:v>Azure Power BI Workspace Collection</x:v>
      </x:c>
      <x:c r="B60" t="str">
        <x:v/>
      </x:c>
      <x:c r="C60" t="str">
        <x:v/>
      </x:c>
      <x:c r="D60" t="str">
        <x:v>Modern</x:v>
      </x:c>
      <x:c r="E60" s="3" t="n">
        <x:v>42460</x:v>
      </x:c>
      <x:c r="F60" s="3" t="n">
        <x:v/>
      </x:c>
      <x:c r="G60" s="3" t="n">
        <x:v/>
      </x:c>
      <x:c r="H60" s="3" t="n">
        <x:v>43311</x:v>
      </x:c>
      <x:c r="I60" s="3" t="n">
        <x:v/>
      </x:c>
      <x:c r="J60" s="3" t="n">
        <x:v/>
      </x:c>
      <x:c r="K60" t="str">
        <x:f>=HYPERLINK("https://learn.microsoft.com/lifecycle/products/azure-power-bi-workspace-collection?branch=live", "https://learn.microsoft.com/lifecycle/products/azure-power-bi-workspace-collection?branch=live")</x:f>
        <x:v>https://learn.microsoft.com/lifecycle/products/azure-power-bi-workspace-collection?branch=live</x:v>
      </x:c>
    </x:row>
    <x:row r="61">
      <x:c r="A61" t="str">
        <x:v>Azure Purview</x:v>
      </x:c>
      <x:c r="B61" t="str">
        <x:v/>
      </x:c>
      <x:c r="C61" t="str">
        <x:v/>
      </x:c>
      <x:c r="D61" t="str">
        <x:v>Modern</x:v>
      </x:c>
      <x:c r="E61" s="3" t="n">
        <x:v>44470</x:v>
      </x:c>
      <x:c r="F61" s="3" t="n">
        <x:v/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=HYPERLINK("https://learn.microsoft.com/lifecycle/products/azure-purview?branch=live", "https://learn.microsoft.com/lifecycle/products/azure-purview?branch=live")</x:f>
        <x:v>https://learn.microsoft.com/lifecycle/products/azure-purview?branch=live</x:v>
      </x:c>
    </x:row>
    <x:row r="62">
      <x:c r="A62" t="str">
        <x:v>Azure Remote Rendering</x:v>
      </x:c>
      <x:c r="B62" t="str">
        <x:v/>
      </x:c>
      <x:c r="C62" t="str">
        <x:v/>
      </x:c>
      <x:c r="D62" t="str">
        <x:v>Modern</x:v>
      </x:c>
      <x:c r="E62" s="3" t="n">
        <x:v>44256</x:v>
      </x:c>
      <x:c r="F62" s="3" t="n">
        <x:v/>
      </x:c>
      <x:c r="G62" s="3" t="n">
        <x:v/>
      </x:c>
      <x:c r="H62" s="3" t="n">
        <x:v>45930</x:v>
      </x:c>
      <x:c r="I62" s="3" t="n">
        <x:v/>
      </x:c>
      <x:c r="J62" s="3" t="n">
        <x:v/>
      </x:c>
      <x:c r="K62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63">
      <x:c r="A63" t="str">
        <x:v>Azure RemoteApp</x:v>
      </x:c>
      <x:c r="B63" t="str">
        <x:v/>
      </x:c>
      <x:c r="C63" t="str">
        <x:v/>
      </x:c>
      <x:c r="D63" t="str">
        <x:v>Modern</x:v>
      </x:c>
      <x:c r="E63" s="3" t="n">
        <x:v>42074</x:v>
      </x:c>
      <x:c r="F63" s="3" t="n">
        <x:v/>
      </x:c>
      <x:c r="G63" s="3" t="n">
        <x:v/>
      </x:c>
      <x:c r="H63" s="3" t="n">
        <x:v>42978</x:v>
      </x:c>
      <x:c r="I63" s="3" t="n">
        <x:v/>
      </x:c>
      <x:c r="J63" s="3" t="n">
        <x:v/>
      </x:c>
      <x:c r="K63" t="str">
        <x:f>=HYPERLINK("https://learn.microsoft.com/lifecycle/products/azure-remoteapp?branch=live", "https://learn.microsoft.com/lifecycle/products/azure-remoteapp?branch=live")</x:f>
        <x:v>https://learn.microsoft.com/lifecycle/products/azure-remoteapp?branch=live</x:v>
      </x:c>
    </x:row>
    <x:row r="64">
      <x:c r="A64" t="str">
        <x:v>Azure Scheduler</x:v>
      </x:c>
      <x:c r="B64" t="str">
        <x:v/>
      </x:c>
      <x:c r="C64" t="str">
        <x:v/>
      </x:c>
      <x:c r="D64" t="str">
        <x:v>Modern</x:v>
      </x:c>
      <x:c r="E64" s="3" t="n">
        <x:v>41821</x:v>
      </x:c>
      <x:c r="F64" s="3" t="n">
        <x:v/>
      </x:c>
      <x:c r="G64" s="3" t="n">
        <x:v/>
      </x:c>
      <x:c r="H64" s="3" t="n">
        <x:v>44607</x:v>
      </x:c>
      <x:c r="I64" s="3" t="n">
        <x:v/>
      </x:c>
      <x:c r="J64" s="3" t="n">
        <x:v/>
      </x:c>
      <x:c r="K64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65">
      <x:c r="A65" t="str">
        <x:v>Azure Service Fabric</x:v>
      </x:c>
      <x:c r="B65" t="str">
        <x:v/>
      </x:c>
      <x:c r="C65" t="str">
        <x:v/>
      </x:c>
      <x:c r="D65" t="str">
        <x:v>Modern</x:v>
      </x:c>
      <x:c r="E65" s="3" t="n">
        <x:v>42639</x:v>
      </x:c>
      <x:c r="F65" s="3" t="n">
        <x:v/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=HYPERLINK("https://learn.microsoft.com/lifecycle/products/azure-service-fabric?branch=live", "https://learn.microsoft.com/lifecycle/products/azure-service-fabric?branch=live")</x:f>
        <x:v>https://learn.microsoft.com/lifecycle/products/azure-service-fabric?branch=live</x:v>
      </x:c>
    </x:row>
    <x:row r="66">
      <x:c r="A66" t="str">
        <x:v>Azure Service Map</x:v>
      </x:c>
      <x:c r="B66" t="str">
        <x:v/>
      </x:c>
      <x:c r="C66" t="str">
        <x:v/>
      </x:c>
      <x:c r="D66" t="str">
        <x:v>Modern</x:v>
      </x:c>
      <x:c r="E66" s="3" t="n">
        <x:v>43249</x:v>
      </x:c>
      <x:c r="F66" s="3" t="n">
        <x:v/>
      </x:c>
      <x:c r="G66" s="3" t="n">
        <x:v/>
      </x:c>
      <x:c r="H66" s="3" t="n">
        <x:v>45930</x:v>
      </x:c>
      <x:c r="I66" s="3" t="n">
        <x:v/>
      </x:c>
      <x:c r="J66" s="3" t="n">
        <x:v/>
      </x:c>
      <x:c r="K66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67">
      <x:c r="A67" t="str">
        <x:v>Azure Spatial Anchors</x:v>
      </x:c>
      <x:c r="B67" t="str">
        <x:v/>
      </x:c>
      <x:c r="C67" t="str">
        <x:v>Original Release</x:v>
      </x:c>
      <x:c r="D67" t="str">
        <x:v>Modern</x:v>
      </x:c>
      <x:c r="E67" s="3" t="n">
        <x:v>43521</x:v>
      </x:c>
      <x:c r="F67" s="3" t="n">
        <x:v/>
      </x:c>
      <x:c r="G67" s="3" t="n">
        <x:v/>
      </x:c>
      <x:c r="H67" s="3" t="n">
        <x:v>45616</x:v>
      </x:c>
      <x:c r="I67" s="3" t="n">
        <x:v>43521</x:v>
      </x:c>
      <x:c r="J67" s="3" t="n">
        <x:v>43521</x:v>
      </x:c>
      <x:c r="K67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68">
      <x:c r="A68" t="str">
        <x:v>Azure SQL Edge</x:v>
      </x:c>
      <x:c r="B68" t="str">
        <x:v/>
      </x:c>
      <x:c r="C68" t="str">
        <x:v/>
      </x:c>
      <x:c r="D68" t="str">
        <x:v>Modern</x:v>
      </x:c>
      <x:c r="E68" s="3" t="n">
        <x:v>44256</x:v>
      </x:c>
      <x:c r="F68" s="3" t="n">
        <x:v/>
      </x:c>
      <x:c r="G68" s="3" t="n">
        <x:v/>
      </x:c>
      <x:c r="H68" s="3" t="n">
        <x:v>45930</x:v>
      </x:c>
      <x:c r="I68" s="3" t="n">
        <x:v/>
      </x:c>
      <x:c r="J68" s="3" t="n">
        <x:v/>
      </x:c>
      <x:c r="K68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69">
      <x:c r="A69" t="str">
        <x:v>Azure SQL Managed Instance</x:v>
      </x:c>
      <x:c r="B69" t="str">
        <x:v/>
      </x:c>
      <x:c r="C69" t="str">
        <x:v/>
      </x:c>
      <x:c r="D69" t="str">
        <x:v>Modern</x:v>
      </x:c>
      <x:c r="E69" s="3" t="n">
        <x:v>43374</x:v>
      </x:c>
      <x:c r="F69" s="3" t="n">
        <x:v/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=HYPERLINK("https://learn.microsoft.com/lifecycle/products/azure-sql-managed-instance?branch=live", "https://learn.microsoft.com/lifecycle/products/azure-sql-managed-instance?branch=live")</x:f>
        <x:v>https://learn.microsoft.com/lifecycle/products/azure-sql-managed-instance?branch=live</x:v>
      </x:c>
    </x:row>
    <x:row r="70">
      <x:c r="A70" t="str">
        <x:v>Azure Stack HCI</x:v>
      </x:c>
      <x:c r="B70" t="str">
        <x:v/>
      </x:c>
      <x:c r="C70" t="str">
        <x:v/>
      </x:c>
      <x:c r="D70" t="str">
        <x:v>Modern</x:v>
      </x:c>
      <x:c r="E70" s="3" t="n">
        <x:v>44175</x:v>
      </x:c>
      <x:c r="F70" s="3" t="n">
        <x:v/>
      </x:c>
      <x:c r="G70" s="3" t="n">
        <x:v/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71">
      <x:c r="A71" t="str">
        <x:v>Azure Stack Hub</x:v>
      </x:c>
      <x:c r="B71" t="str">
        <x:v/>
      </x:c>
      <x:c r="C71" t="str">
        <x:v/>
      </x:c>
      <x:c r="D71" t="str">
        <x:v>Modern</x:v>
      </x:c>
      <x:c r="E71" s="3" t="n">
        <x:v>42978</x:v>
      </x:c>
      <x:c r="F71" s="3" t="n">
        <x:v/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=HYPERLINK("https://learn.microsoft.com/lifecycle/products/azure-stack-hub?branch=live", "https://learn.microsoft.com/lifecycle/products/azure-stack-hub?branch=live")</x:f>
        <x:v>https://learn.microsoft.com/lifecycle/products/azure-stack-hub?branch=live</x:v>
      </x:c>
    </x:row>
    <x:row r="72">
      <x:c r="A72" t="str">
        <x:v>Azure StorSimple 1200 Series</x:v>
      </x:c>
      <x:c r="B72" t="str">
        <x:v/>
      </x:c>
      <x:c r="C72" t="str">
        <x:v/>
      </x:c>
      <x:c r="D72" t="str">
        <x:v>Fixed</x:v>
      </x:c>
      <x:c r="E72" s="3" t="n">
        <x:v>42671</x:v>
      </x:c>
      <x:c r="F72" s="3" t="n">
        <x:v>44013</x:v>
      </x:c>
      <x:c r="G72" s="3" t="n">
        <x:v>44926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73">
      <x:c r="A73" t="str">
        <x:v>Azure StorSimple 8000 Series</x:v>
      </x:c>
      <x:c r="B73" t="str">
        <x:v/>
      </x:c>
      <x:c r="C73" t="str">
        <x:v/>
      </x:c>
      <x:c r="D73" t="str">
        <x:v>Fixed</x:v>
      </x:c>
      <x:c r="E73" s="3" t="n">
        <x:v>41944</x:v>
      </x:c>
      <x:c r="F73" s="3" t="n">
        <x:v>44013</x:v>
      </x:c>
      <x:c r="G73" s="3" t="n">
        <x:v>44926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74">
      <x:c r="A74" t="str">
        <x:v>Azure Synapse Analytics</x:v>
      </x:c>
      <x:c r="B74" t="str">
        <x:v/>
      </x:c>
      <x:c r="C74" t="str">
        <x:v/>
      </x:c>
      <x:c r="D74" t="str">
        <x:v>Modern</x:v>
      </x:c>
      <x:c r="E74" s="3" t="n">
        <x:v>44881</x:v>
      </x:c>
      <x:c r="F74" s="3" t="n">
        <x:v/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75">
      <x:c r="A75" t="str">
        <x:v>Azure Unmanaged Disks</x:v>
      </x:c>
      <x:c r="B75" t="str">
        <x:v/>
      </x:c>
      <x:c r="C75" t="str">
        <x:v/>
      </x:c>
      <x:c r="D75" t="str">
        <x:v>Modern</x:v>
      </x:c>
      <x:c r="E75" s="3" t="n">
        <x:v>43831</x:v>
      </x:c>
      <x:c r="F75" s="3" t="n">
        <x:v/>
      </x:c>
      <x:c r="G75" s="3" t="n">
        <x:v/>
      </x:c>
      <x:c r="H75" s="3" t="n">
        <x:v>45930</x:v>
      </x:c>
      <x:c r="I75" s="3" t="n">
        <x:v/>
      </x:c>
      <x:c r="J75" s="3" t="n">
        <x:v/>
      </x:c>
      <x:c r="K75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76">
      <x:c r="A76" t="str">
        <x:v>Azure vFXT</x:v>
      </x:c>
      <x:c r="B76" t="str">
        <x:v/>
      </x:c>
      <x:c r="C76" t="str">
        <x:v/>
      </x:c>
      <x:c r="D76" t="str">
        <x:v>Modern</x:v>
      </x:c>
      <x:c r="E76" s="3" t="n">
        <x:v>43420</x:v>
      </x:c>
      <x:c r="F76" s="3" t="n">
        <x:v/>
      </x:c>
      <x:c r="G76" s="3" t="n">
        <x:v/>
      </x:c>
      <x:c r="H76" s="3" t="n">
        <x:v>45930</x:v>
      </x:c>
      <x:c r="I76" s="3" t="n">
        <x:v/>
      </x:c>
      <x:c r="J76" s="3" t="n">
        <x:v/>
      </x:c>
      <x:c r="K76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77">
      <x:c r="A77" t="str">
        <x:v>Azure Virtual Machine</x:v>
      </x:c>
      <x:c r="B77" t="str">
        <x:v/>
      </x:c>
      <x:c r="C77" t="str">
        <x:v/>
      </x:c>
      <x:c r="D77" t="str">
        <x:v>Modern</x:v>
      </x:c>
      <x:c r="E77" s="3" t="n">
        <x:v>41067</x:v>
      </x:c>
      <x:c r="F77" s="3" t="n">
        <x:v/>
      </x:c>
      <x:c r="G77" s="3" t="n">
        <x:v/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=HYPERLINK("https://learn.microsoft.com/lifecycle/products/azure-virtual-machine?branch=live", "https://learn.microsoft.com/lifecycle/products/azure-virtual-machine?branch=live")</x:f>
        <x:v>https://learn.microsoft.com/lifecycle/products/azure-virtual-machine?branch=live</x:v>
      </x:c>
    </x:row>
    <x:row r="78">
      <x:c r="A78" t="str">
        <x:v>BizTalk Adapter for MQSeries 2005</x:v>
      </x:c>
      <x:c r="B78" t="str">
        <x:v/>
      </x:c>
      <x:c r="C78" t="str">
        <x:v/>
      </x:c>
      <x:c r="D78" t="str">
        <x:v>Fixed</x:v>
      </x:c>
      <x:c r="E78" s="3" t="n">
        <x:v>38331</x:v>
      </x:c>
      <x:c r="F78" s="3" t="n">
        <x:v>40178</x:v>
      </x:c>
      <x:c r="G78" s="3" t="n">
        <x:v>42004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=HYPERLINK("https://learn.microsoft.com/lifecycle/products/biztalk-adapter-for-mqseries-2005?branch=live", "https://learn.microsoft.com/lifecycle/products/biztalk-adapter-for-mqseries-2005?branch=live")</x:f>
        <x:v>https://learn.microsoft.com/lifecycle/products/biztalk-adapter-for-mqseries-2005?branch=live</x:v>
      </x:c>
    </x:row>
    <x:row r="79">
      <x:c r="A79" t="str">
        <x:v>BizTalk Adapter for Web Services Enhancement 2.0</x:v>
      </x:c>
      <x:c r="B79" t="str">
        <x:v/>
      </x:c>
      <x:c r="C79" t="str">
        <x:v>Original Release</x:v>
      </x:c>
      <x:c r="D79" t="str">
        <x:v>Fixed</x:v>
      </x:c>
      <x:c r="E79" s="3" t="n">
        <x:v>38482</x:v>
      </x:c>
      <x:c r="F79" s="3" t="n">
        <x:v>40736</x:v>
      </x:c>
      <x:c r="G79" s="3" t="n">
        <x:v>42563</x:v>
      </x:c>
      <x:c r="H79" s="3" t="n">
        <x:v/>
      </x:c>
      <x:c r="I79" s="3" t="n">
        <x:v>38482</x:v>
      </x:c>
      <x:c r="J79" s="3" t="n">
        <x:v>42563</x:v>
      </x:c>
      <x:c r="K79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80">
      <x:c r="A80" t="str">
        <x:v>BizTalk Adapter for Web Services Enhancement 2.0</x:v>
      </x:c>
      <x:c r="B80" t="str">
        <x:v/>
      </x:c>
      <x:c r="C80" t="str">
        <x:v>Service Pack 1</x:v>
      </x:c>
      <x:c r="D80" t="str">
        <x:v>Fixed</x:v>
      </x:c>
      <x:c r="E80" s="3" t="n">
        <x:v>38482</x:v>
      </x:c>
      <x:c r="F80" s="3" t="n">
        <x:v>40736</x:v>
      </x:c>
      <x:c r="G80" s="3" t="n">
        <x:v>42563</x:v>
      </x:c>
      <x:c r="H80" s="3" t="n">
        <x:v/>
      </x:c>
      <x:c r="I80" s="3" t="n">
        <x:v>38849</x:v>
      </x:c>
      <x:c r="J80" s="3" t="n">
        <x:v>42563</x:v>
      </x:c>
      <x:c r="K80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81">
      <x:c r="A81" t="str">
        <x:v>BizTalk Server 2009</x:v>
      </x:c>
      <x:c r="B81" t="str">
        <x:v>Branch</x:v>
      </x:c>
      <x:c r="C81" t="str">
        <x:v/>
      </x:c>
      <x:c r="D81" t="str">
        <x:v>Fixed</x:v>
      </x:c>
      <x:c r="E81" s="3" t="n">
        <x:v>39985</x:v>
      </x:c>
      <x:c r="F81" s="3" t="n">
        <x:v>41828</x:v>
      </x:c>
      <x:c r="G81" s="3" t="n">
        <x:v>43655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2">
      <x:c r="A82" t="str">
        <x:v>BizTalk Server 2009</x:v>
      </x:c>
      <x:c r="B82" t="str">
        <x:v>Developer</x:v>
      </x:c>
      <x:c r="C82" t="str">
        <x:v/>
      </x:c>
      <x:c r="D82" t="str">
        <x:v>Fixed</x:v>
      </x:c>
      <x:c r="E82" s="3" t="n">
        <x:v>39985</x:v>
      </x:c>
      <x:c r="F82" s="3" t="n">
        <x:v>41828</x:v>
      </x:c>
      <x:c r="G82" s="3" t="n">
        <x:v>43655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3">
      <x:c r="A83" t="str">
        <x:v>BizTalk Server 2009</x:v>
      </x:c>
      <x:c r="B83" t="str">
        <x:v>Enterprise</x:v>
      </x:c>
      <x:c r="C83" t="str">
        <x:v/>
      </x:c>
      <x:c r="D83" t="str">
        <x:v>Fixed</x:v>
      </x:c>
      <x:c r="E83" s="3" t="n">
        <x:v>39985</x:v>
      </x:c>
      <x:c r="F83" s="3" t="n">
        <x:v>41828</x:v>
      </x:c>
      <x:c r="G83" s="3" t="n">
        <x:v>43655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4">
      <x:c r="A84" t="str">
        <x:v>BizTalk Server 2009</x:v>
      </x:c>
      <x:c r="B84" t="str">
        <x:v>Enterprise RFID</x:v>
      </x:c>
      <x:c r="C84" t="str">
        <x:v/>
      </x:c>
      <x:c r="D84" t="str">
        <x:v>Fixed</x:v>
      </x:c>
      <x:c r="E84" s="3" t="n">
        <x:v>39985</x:v>
      </x:c>
      <x:c r="F84" s="3" t="n">
        <x:v>41828</x:v>
      </x:c>
      <x:c r="G84" s="3" t="n">
        <x:v>43655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5">
      <x:c r="A85" t="str">
        <x:v>BizTalk Server 2009</x:v>
      </x:c>
      <x:c r="B85" t="str">
        <x:v>Standard</x:v>
      </x:c>
      <x:c r="C85" t="str">
        <x:v/>
      </x:c>
      <x:c r="D85" t="str">
        <x:v>Fixed</x:v>
      </x:c>
      <x:c r="E85" s="3" t="n">
        <x:v>39985</x:v>
      </x:c>
      <x:c r="F85" s="3" t="n">
        <x:v>41828</x:v>
      </x:c>
      <x:c r="G85" s="3" t="n">
        <x:v>43655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6">
      <x:c r="A86" t="str">
        <x:v>BizTalk Server 2010</x:v>
      </x:c>
      <x:c r="B86" t="str">
        <x:v>Branch</x:v>
      </x:c>
      <x:c r="C86" t="str">
        <x:v/>
      </x:c>
      <x:c r="D86" t="str">
        <x:v>Fixed</x:v>
      </x:c>
      <x:c r="E86" s="3" t="n">
        <x:v>40496</x:v>
      </x:c>
      <x:c r="F86" s="3" t="n">
        <x:v>42381</x:v>
      </x:c>
      <x:c r="G86" s="3" t="n">
        <x:v>44208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7">
      <x:c r="A87" t="str">
        <x:v>BizTalk Server 2010</x:v>
      </x:c>
      <x:c r="B87" t="str">
        <x:v>Developer</x:v>
      </x:c>
      <x:c r="C87" t="str">
        <x:v/>
      </x:c>
      <x:c r="D87" t="str">
        <x:v>Fixed</x:v>
      </x:c>
      <x:c r="E87" s="3" t="n">
        <x:v>40496</x:v>
      </x:c>
      <x:c r="F87" s="3" t="n">
        <x:v>42381</x:v>
      </x:c>
      <x:c r="G87" s="3" t="n">
        <x:v>44208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8">
      <x:c r="A88" t="str">
        <x:v>BizTalk Server 2010</x:v>
      </x:c>
      <x:c r="B88" t="str">
        <x:v>Enterprise</x:v>
      </x:c>
      <x:c r="C88" t="str">
        <x:v/>
      </x:c>
      <x:c r="D88" t="str">
        <x:v>Fixed</x:v>
      </x:c>
      <x:c r="E88" s="3" t="n">
        <x:v>40496</x:v>
      </x:c>
      <x:c r="F88" s="3" t="n">
        <x:v>42381</x:v>
      </x:c>
      <x:c r="G88" s="3" t="n">
        <x:v>44208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9">
      <x:c r="A89" t="str">
        <x:v>BizTalk Server 2010</x:v>
      </x:c>
      <x:c r="B89" t="str">
        <x:v>Enterprise RFID</x:v>
      </x:c>
      <x:c r="C89" t="str">
        <x:v/>
      </x:c>
      <x:c r="D89" t="str">
        <x:v>Fixed</x:v>
      </x:c>
      <x:c r="E89" s="3" t="n">
        <x:v>40496</x:v>
      </x:c>
      <x:c r="F89" s="3" t="n">
        <x:v>42381</x:v>
      </x:c>
      <x:c r="G89" s="3" t="n">
        <x:v>44208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90">
      <x:c r="A90" t="str">
        <x:v>BizTalk Server 2010</x:v>
      </x:c>
      <x:c r="B90" t="str">
        <x:v>Standard</x:v>
      </x:c>
      <x:c r="C90" t="str">
        <x:v/>
      </x:c>
      <x:c r="D90" t="str">
        <x:v>Fixed</x:v>
      </x:c>
      <x:c r="E90" s="3" t="n">
        <x:v>40496</x:v>
      </x:c>
      <x:c r="F90" s="3" t="n">
        <x:v>42381</x:v>
      </x:c>
      <x:c r="G90" s="3" t="n">
        <x:v>44208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91">
      <x:c r="A91" t="str">
        <x:v>BizTalk Server 2013</x:v>
      </x:c>
      <x:c r="B91" t="str">
        <x:v>Branch</x:v>
      </x:c>
      <x:c r="C91" t="str">
        <x:v/>
      </x:c>
      <x:c r="D91" t="str">
        <x:v>Fixed</x:v>
      </x:c>
      <x:c r="E91" s="3" t="n">
        <x:v>41437</x:v>
      </x:c>
      <x:c r="F91" s="3" t="n">
        <x:v>43291</x:v>
      </x:c>
      <x:c r="G91" s="3" t="n">
        <x:v>45118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2">
      <x:c r="A92" t="str">
        <x:v>BizTalk Server 2013</x:v>
      </x:c>
      <x:c r="B92" t="str">
        <x:v>Developer</x:v>
      </x:c>
      <x:c r="C92" t="str">
        <x:v/>
      </x:c>
      <x:c r="D92" t="str">
        <x:v>Fixed</x:v>
      </x:c>
      <x:c r="E92" s="3" t="n">
        <x:v>41437</x:v>
      </x:c>
      <x:c r="F92" s="3" t="n">
        <x:v>43291</x:v>
      </x:c>
      <x:c r="G92" s="3" t="n">
        <x:v>45118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3">
      <x:c r="A93" t="str">
        <x:v>BizTalk Server 2013</x:v>
      </x:c>
      <x:c r="B93" t="str">
        <x:v>Enterprise</x:v>
      </x:c>
      <x:c r="C93" t="str">
        <x:v/>
      </x:c>
      <x:c r="D93" t="str">
        <x:v>Fixed</x:v>
      </x:c>
      <x:c r="E93" s="3" t="n">
        <x:v>41437</x:v>
      </x:c>
      <x:c r="F93" s="3" t="n">
        <x:v>43291</x:v>
      </x:c>
      <x:c r="G93" s="3" t="n">
        <x:v>45118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4">
      <x:c r="A94" t="str">
        <x:v>BizTalk Server 2013</x:v>
      </x:c>
      <x:c r="B94" t="str">
        <x:v>Standard</x:v>
      </x:c>
      <x:c r="C94" t="str">
        <x:v/>
      </x:c>
      <x:c r="D94" t="str">
        <x:v>Fixed</x:v>
      </x:c>
      <x:c r="E94" s="3" t="n">
        <x:v>41437</x:v>
      </x:c>
      <x:c r="F94" s="3" t="n">
        <x:v>43291</x:v>
      </x:c>
      <x:c r="G94" s="3" t="n">
        <x:v>45118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5">
      <x:c r="A95" t="str">
        <x:v>BizTalk Server 2013 R2</x:v>
      </x:c>
      <x:c r="B95" t="str">
        <x:v>Branch</x:v>
      </x:c>
      <x:c r="C95" t="str">
        <x:v/>
      </x:c>
      <x:c r="D95" t="str">
        <x:v>Fixed</x:v>
      </x:c>
      <x:c r="E95" s="3" t="n">
        <x:v>41851</x:v>
      </x:c>
      <x:c r="F95" s="3" t="n">
        <x:v>43291</x:v>
      </x:c>
      <x:c r="G95" s="3" t="n">
        <x:v>45118</x:v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6">
      <x:c r="A96" t="str">
        <x:v>BizTalk Server 2013 R2</x:v>
      </x:c>
      <x:c r="B96" t="str">
        <x:v>Developer</x:v>
      </x:c>
      <x:c r="C96" t="str">
        <x:v/>
      </x:c>
      <x:c r="D96" t="str">
        <x:v>Fixed</x:v>
      </x:c>
      <x:c r="E96" s="3" t="n">
        <x:v>41851</x:v>
      </x:c>
      <x:c r="F96" s="3" t="n">
        <x:v>43291</x:v>
      </x:c>
      <x:c r="G96" s="3" t="n">
        <x:v>45118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7">
      <x:c r="A97" t="str">
        <x:v>BizTalk Server 2013 R2</x:v>
      </x:c>
      <x:c r="B97" t="str">
        <x:v>Enterprise</x:v>
      </x:c>
      <x:c r="C97" t="str">
        <x:v/>
      </x:c>
      <x:c r="D97" t="str">
        <x:v>Fixed</x:v>
      </x:c>
      <x:c r="E97" s="3" t="n">
        <x:v>41851</x:v>
      </x:c>
      <x:c r="F97" s="3" t="n">
        <x:v>43291</x:v>
      </x:c>
      <x:c r="G97" s="3" t="n">
        <x:v>45118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8">
      <x:c r="A98" t="str">
        <x:v>BizTalk Server 2013 R2</x:v>
      </x:c>
      <x:c r="B98" t="str">
        <x:v>Standard</x:v>
      </x:c>
      <x:c r="C98" t="str">
        <x:v/>
      </x:c>
      <x:c r="D98" t="str">
        <x:v>Fixed</x:v>
      </x:c>
      <x:c r="E98" s="3" t="n">
        <x:v>41851</x:v>
      </x:c>
      <x:c r="F98" s="3" t="n">
        <x:v>43291</x:v>
      </x:c>
      <x:c r="G98" s="3" t="n">
        <x:v>45118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9">
      <x:c r="A99" t="str">
        <x:v>BizTalk Server 2016</x:v>
      </x:c>
      <x:c r="B99" t="str">
        <x:v>Branch</x:v>
      </x:c>
      <x:c r="C99" t="str">
        <x:v/>
      </x:c>
      <x:c r="D99" t="str">
        <x:v>Fixed</x:v>
      </x:c>
      <x:c r="E99" s="3" t="n">
        <x:v>42705</x:v>
      </x:c>
      <x:c r="F99" s="3" t="n">
        <x:v>44572</x:v>
      </x:c>
      <x:c r="G99" s="3" t="n">
        <x:v>46398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0">
      <x:c r="A100" t="str">
        <x:v>BizTalk Server 2016</x:v>
      </x:c>
      <x:c r="B100" t="str">
        <x:v>Developer</x:v>
      </x:c>
      <x:c r="C100" t="str">
        <x:v/>
      </x:c>
      <x:c r="D100" t="str">
        <x:v>Fixed</x:v>
      </x:c>
      <x:c r="E100" s="3" t="n">
        <x:v>42705</x:v>
      </x:c>
      <x:c r="F100" s="3" t="n">
        <x:v>44572</x:v>
      </x:c>
      <x:c r="G100" s="3" t="n">
        <x:v>46398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1">
      <x:c r="A101" t="str">
        <x:v>BizTalk Server 2016</x:v>
      </x:c>
      <x:c r="B101" t="str">
        <x:v>Enterprise</x:v>
      </x:c>
      <x:c r="C101" t="str">
        <x:v/>
      </x:c>
      <x:c r="D101" t="str">
        <x:v>Fixed</x:v>
      </x:c>
      <x:c r="E101" s="3" t="n">
        <x:v>42705</x:v>
      </x:c>
      <x:c r="F101" s="3" t="n">
        <x:v>44572</x:v>
      </x:c>
      <x:c r="G101" s="3" t="n">
        <x:v>46398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2">
      <x:c r="A102" t="str">
        <x:v>BizTalk Server 2016</x:v>
      </x:c>
      <x:c r="B102" t="str">
        <x:v>Standard</x:v>
      </x:c>
      <x:c r="C102" t="str">
        <x:v/>
      </x:c>
      <x:c r="D102" t="str">
        <x:v>Fixed</x:v>
      </x:c>
      <x:c r="E102" s="3" t="n">
        <x:v>42705</x:v>
      </x:c>
      <x:c r="F102" s="3" t="n">
        <x:v>44572</x:v>
      </x:c>
      <x:c r="G102" s="3" t="n">
        <x:v>46398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3">
      <x:c r="A103" t="str">
        <x:v>BizTalk Server 2020</x:v>
      </x:c>
      <x:c r="B103" t="str">
        <x:v>Branch</x:v>
      </x:c>
      <x:c r="C103" t="str">
        <x:v/>
      </x:c>
      <x:c r="D103" t="str">
        <x:v>Fixed</x:v>
      </x:c>
      <x:c r="E103" s="3" t="n">
        <x:v>43862</x:v>
      </x:c>
      <x:c r="F103" s="3" t="n">
        <x:v>46854</x:v>
      </x:c>
      <x:c r="G103" s="3" t="n">
        <x:v>47582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4">
      <x:c r="A104" t="str">
        <x:v>BizTalk Server 2020</x:v>
      </x:c>
      <x:c r="B104" t="str">
        <x:v>Developer</x:v>
      </x:c>
      <x:c r="C104" t="str">
        <x:v/>
      </x:c>
      <x:c r="D104" t="str">
        <x:v>Fixed</x:v>
      </x:c>
      <x:c r="E104" s="3" t="n">
        <x:v>43862</x:v>
      </x:c>
      <x:c r="F104" s="3" t="n">
        <x:v>46854</x:v>
      </x:c>
      <x:c r="G104" s="3" t="n">
        <x:v>47582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5">
      <x:c r="A105" t="str">
        <x:v>BizTalk Server 2020</x:v>
      </x:c>
      <x:c r="B105" t="str">
        <x:v>Enterprise</x:v>
      </x:c>
      <x:c r="C105" t="str">
        <x:v/>
      </x:c>
      <x:c r="D105" t="str">
        <x:v>Fixed</x:v>
      </x:c>
      <x:c r="E105" s="3" t="n">
        <x:v>43862</x:v>
      </x:c>
      <x:c r="F105" s="3" t="n">
        <x:v>46854</x:v>
      </x:c>
      <x:c r="G105" s="3" t="n">
        <x:v>47582</x:v>
      </x:c>
      <x:c r="H105" s="3" t="n">
        <x:v/>
      </x:c>
      <x:c r="I105" s="3" t="n">
        <x:v/>
      </x:c>
      <x:c r="J105" s="3" t="n">
        <x:v/>
      </x:c>
      <x:c r="K105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6">
      <x:c r="A106" t="str">
        <x:v>BizTalk Server 2020</x:v>
      </x:c>
      <x:c r="B106" t="str">
        <x:v>Standard</x:v>
      </x:c>
      <x:c r="C106" t="str">
        <x:v/>
      </x:c>
      <x:c r="D106" t="str">
        <x:v>Fixed</x:v>
      </x:c>
      <x:c r="E106" s="3" t="n">
        <x:v>43862</x:v>
      </x:c>
      <x:c r="F106" s="3" t="n">
        <x:v>46854</x:v>
      </x:c>
      <x:c r="G106" s="3" t="n">
        <x:v>47582</x:v>
      </x:c>
      <x:c r="H106" s="3" t="n">
        <x:v/>
      </x:c>
      <x:c r="I106" s="3" t="n">
        <x:v/>
      </x:c>
      <x:c r="J106" s="3" t="n">
        <x:v/>
      </x:c>
      <x:c r="K106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7">
      <x:c r="A107" t="str">
        <x:v>Classic Application Gateway</x:v>
      </x:c>
      <x:c r="B107" t="str">
        <x:v/>
      </x:c>
      <x:c r="C107" t="str">
        <x:v/>
      </x:c>
      <x:c r="D107" t="str">
        <x:v>Modern</x:v>
      </x:c>
      <x:c r="E107" s="3" t="n">
        <x:v>43060</x:v>
      </x:c>
      <x:c r="F107" s="3" t="n">
        <x:v/>
      </x:c>
      <x:c r="G107" s="3" t="n">
        <x:v/>
      </x:c>
      <x:c r="H107" s="3" t="n">
        <x:v>45535</x:v>
      </x:c>
      <x:c r="I107" s="3" t="n">
        <x:v/>
      </x:c>
      <x:c r="J107" s="3" t="n">
        <x:v/>
      </x:c>
      <x:c r="K107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108">
      <x:c r="A108" t="str">
        <x:v>Classic ExpressRoute Gateway</x:v>
      </x:c>
      <x:c r="B108" t="str">
        <x:v/>
      </x:c>
      <x:c r="C108" t="str">
        <x:v/>
      </x:c>
      <x:c r="D108" t="str">
        <x:v>Modern</x:v>
      </x:c>
      <x:c r="E108" s="3" t="n">
        <x:v>41865</x:v>
      </x:c>
      <x:c r="F108" s="3" t="n">
        <x:v/>
      </x:c>
      <x:c r="G108" s="3" t="n">
        <x:v/>
      </x:c>
      <x:c r="H108" s="3" t="n">
        <x:v>45535</x:v>
      </x:c>
      <x:c r="I108" s="3" t="n">
        <x:v/>
      </x:c>
      <x:c r="J108" s="3" t="n">
        <x:v/>
      </x:c>
      <x:c r="K108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109">
      <x:c r="A109" t="str">
        <x:v>Classic Reserved IP Addresses</x:v>
      </x:c>
      <x:c r="B109" t="str">
        <x:v/>
      </x:c>
      <x:c r="C109" t="str">
        <x:v/>
      </x:c>
      <x:c r="D109" t="str">
        <x:v>Modern</x:v>
      </x:c>
      <x:c r="E109" s="3" t="n">
        <x:v>41771</x:v>
      </x:c>
      <x:c r="F109" s="3" t="n">
        <x:v/>
      </x:c>
      <x:c r="G109" s="3" t="n">
        <x:v/>
      </x:c>
      <x:c r="H109" s="3" t="n">
        <x:v>45535</x:v>
      </x:c>
      <x:c r="I109" s="3" t="n">
        <x:v/>
      </x:c>
      <x:c r="J109" s="3" t="n">
        <x:v/>
      </x:c>
      <x:c r="K109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110">
      <x:c r="A110" t="str">
        <x:v>Classic Storage Accounts</x:v>
      </x:c>
      <x:c r="B110" t="str">
        <x:v/>
      </x:c>
      <x:c r="C110" t="str">
        <x:v/>
      </x:c>
      <x:c r="D110" t="str">
        <x:v>Modern</x:v>
      </x:c>
      <x:c r="E110" s="3" t="n">
        <x:v>40210</x:v>
      </x:c>
      <x:c r="F110" s="3" t="n">
        <x:v/>
      </x:c>
      <x:c r="G110" s="3" t="n">
        <x:v/>
      </x:c>
      <x:c r="H110" s="3" t="n">
        <x:v>45535</x:v>
      </x:c>
      <x:c r="I110" s="3" t="n">
        <x:v/>
      </x:c>
      <x:c r="J110" s="3" t="n">
        <x:v/>
      </x:c>
      <x:c r="K110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111">
      <x:c r="A111" t="str">
        <x:v>Classic Virtual Network</x:v>
      </x:c>
      <x:c r="B111" t="str">
        <x:v/>
      </x:c>
      <x:c r="C111" t="str">
        <x:v/>
      </x:c>
      <x:c r="D111" t="str">
        <x:v>Modern</x:v>
      </x:c>
      <x:c r="E111" s="3" t="n">
        <x:v>41865</x:v>
      </x:c>
      <x:c r="F111" s="3" t="n">
        <x:v/>
      </x:c>
      <x:c r="G111" s="3" t="n">
        <x:v/>
      </x:c>
      <x:c r="H111" s="3" t="n">
        <x:v>45535</x:v>
      </x:c>
      <x:c r="I111" s="3" t="n">
        <x:v/>
      </x:c>
      <x:c r="J111" s="3" t="n">
        <x:v/>
      </x:c>
      <x:c r="K111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112">
      <x:c r="A112" t="str">
        <x:v>Classic VPN Gateway</x:v>
      </x:c>
      <x:c r="B112" t="str">
        <x:v/>
      </x:c>
      <x:c r="C112" t="str">
        <x:v/>
      </x:c>
      <x:c r="D112" t="str">
        <x:v>Modern</x:v>
      </x:c>
      <x:c r="E112" s="3" t="n">
        <x:v>41865</x:v>
      </x:c>
      <x:c r="F112" s="3" t="n">
        <x:v/>
      </x:c>
      <x:c r="G112" s="3" t="n">
        <x:v/>
      </x:c>
      <x:c r="H112" s="3" t="n">
        <x:v>45535</x:v>
      </x:c>
      <x:c r="I112" s="3" t="n">
        <x:v/>
      </x:c>
      <x:c r="J112" s="3" t="n">
        <x:v/>
      </x:c>
      <x:c r="K112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113">
      <x:c r="A113" t="str">
        <x:v>Cloud Platform System</x:v>
      </x:c>
      <x:c r="B113" t="str">
        <x:v>Standard</x:v>
      </x:c>
      <x:c r="C113" t="str">
        <x:v/>
      </x:c>
      <x:c r="D113" t="str">
        <x:v>Fixed</x:v>
      </x:c>
      <x:c r="E113" s="3" t="n">
        <x:v>42033</x:v>
      </x:c>
      <x:c r="F113" s="3" t="n">
        <x:v>43935</x:v>
      </x:c>
      <x:c r="G113" s="3" t="n">
        <x:v>44754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114">
      <x:c r="A114" t="str">
        <x:v>Duet Enterprise for Microsoft SharePoint and SAP</x:v>
      </x:c>
      <x:c r="B114" t="str">
        <x:v/>
      </x:c>
      <x:c r="C114" t="str">
        <x:v>Original Release</x:v>
      </x:c>
      <x:c r="D114" t="str">
        <x:v>Fixed</x:v>
      </x:c>
      <x:c r="E114" s="3" t="n">
        <x:v>40618</x:v>
      </x:c>
      <x:c r="F114" s="3" t="n">
        <x:v>43100</x:v>
      </x:c>
      <x:c r="G114" s="3" t="n">
        <x:v>43100</x:v>
      </x:c>
      <x:c r="H114" s="3" t="n">
        <x:v/>
      </x:c>
      <x:c r="I114" s="3" t="n">
        <x:v>40618</x:v>
      </x:c>
      <x:c r="J114" s="3" t="n">
        <x:v>43100</x:v>
      </x:c>
      <x:c r="K114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15">
      <x:c r="A115" t="str">
        <x:v>Duet Enterprise for Microsoft SharePoint and SAP</x:v>
      </x:c>
      <x:c r="B115" t="str">
        <x:v/>
      </x:c>
      <x:c r="C115" t="str">
        <x:v>version 2.0</x:v>
      </x:c>
      <x:c r="D115" t="str">
        <x:v>Fixed</x:v>
      </x:c>
      <x:c r="E115" s="3" t="n">
        <x:v>40618</x:v>
      </x:c>
      <x:c r="F115" s="3" t="n">
        <x:v>43100</x:v>
      </x:c>
      <x:c r="G115" s="3" t="n">
        <x:v>43100</x:v>
      </x:c>
      <x:c r="H115" s="3" t="n">
        <x:v/>
      </x:c>
      <x:c r="I115" s="3" t="n">
        <x:v>41196</x:v>
      </x:c>
      <x:c r="J115" s="3" t="n">
        <x:v>43100</x:v>
      </x:c>
      <x:c r="K115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16">
      <x:c r="A116" t="str">
        <x:v>Duet for Microsoft Office and SAP</x:v>
      </x:c>
      <x:c r="B116" t="str">
        <x:v/>
      </x:c>
      <x:c r="C116" t="str">
        <x:v/>
      </x:c>
      <x:c r="D116" t="str">
        <x:v>Fixed</x:v>
      </x:c>
      <x:c r="E116" s="3" t="n">
        <x:v>39018</x:v>
      </x:c>
      <x:c r="F116" s="3" t="n">
        <x:v>40918</x:v>
      </x:c>
      <x:c r="G116" s="3" t="n">
        <x:v/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17">
      <x:c r="A117" t="str">
        <x:v>Dynamics 365 Business Central</x:v>
      </x:c>
      <x:c r="B117" t="str">
        <x:v/>
      </x:c>
      <x:c r="C117" t="str">
        <x:v/>
      </x:c>
      <x:c r="D117" t="str">
        <x:v>Modern</x:v>
      </x:c>
      <x:c r="E117" s="3" t="n">
        <x:v>42675</x:v>
      </x:c>
      <x:c r="F117" s="3" t="n">
        <x:v/>
      </x:c>
      <x:c r="G117" s="3" t="n">
        <x:v/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118">
      <x:c r="A118" t="str">
        <x:v>Dynamics 365 Business Central on-premises (Fixed Policy)</x:v>
      </x:c>
      <x:c r="B118" t="str">
        <x:v/>
      </x:c>
      <x:c r="C118" t="str">
        <x:v>Fall 2018 Update, version 13.x</x:v>
      </x:c>
      <x:c r="D118" t="str">
        <x:v>Fixed</x:v>
      </x:c>
      <x:c r="E118" s="3" t="n">
        <x:v>43374</x:v>
      </x:c>
      <x:c r="F118" s="3" t="n">
        <x:v>45209</x:v>
      </x:c>
      <x:c r="G118" s="3" t="n">
        <x:v>45944</x:v>
      </x:c>
      <x:c r="H118" s="3" t="n">
        <x:v/>
      </x:c>
      <x:c r="I118" s="3" t="n">
        <x:v>43374</x:v>
      </x:c>
      <x:c r="J118" s="3" t="n">
        <x:v>43935</x:v>
      </x:c>
      <x:c r="K118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9">
      <x:c r="A119" t="str">
        <x:v>Dynamics 365 Business Central on-premises (Fixed Policy)</x:v>
      </x:c>
      <x:c r="B119" t="str">
        <x:v/>
      </x:c>
      <x:c r="C119" t="str">
        <x:v>Spring 2019 Update, version 14.x</x:v>
      </x:c>
      <x:c r="D119" t="str">
        <x:v>Fixed</x:v>
      </x:c>
      <x:c r="E119" s="3" t="n">
        <x:v>43374</x:v>
      </x:c>
      <x:c r="F119" s="3" t="n">
        <x:v>45209</x:v>
      </x:c>
      <x:c r="G119" s="3" t="n">
        <x:v>45944</x:v>
      </x:c>
      <x:c r="H119" s="3" t="n">
        <x:v/>
      </x:c>
      <x:c r="I119" s="3" t="n">
        <x:v>43556</x:v>
      </x:c>
      <x:c r="J119" s="3" t="n">
        <x:v>45944</x:v>
      </x:c>
      <x:c r="K1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20">
      <x:c r="A120" t="str">
        <x:v>Dynamics 365 Business Central on-premises (Modern Policy)</x:v>
      </x:c>
      <x:c r="B120" t="str">
        <x:v/>
      </x:c>
      <x:c r="C120" t="str">
        <x:v>2019 release wave 2, version 15.x</x:v>
      </x:c>
      <x:c r="D120" t="str">
        <x:v>Modern</x:v>
      </x:c>
      <x:c r="E120" s="3" t="n">
        <x:v>43739</x:v>
      </x:c>
      <x:c r="F120" s="3" t="n">
        <x:v/>
      </x:c>
      <x:c r="G120" s="3" t="n">
        <x:v/>
      </x:c>
      <x:c r="H120" s="3" t="n">
        <x:v/>
      </x:c>
      <x:c r="I120" s="3" t="n">
        <x:v>43739</x:v>
      </x:c>
      <x:c r="J120" s="3" t="n">
        <x:v>44299</x:v>
      </x:c>
      <x:c r="K1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1">
      <x:c r="A121" t="str">
        <x:v>Dynamics 365 Business Central on-premises (Modern Policy)</x:v>
      </x:c>
      <x:c r="B121" t="str">
        <x:v/>
      </x:c>
      <x:c r="C121" t="str">
        <x:v>2020 release wave 1, version 16.x</x:v>
      </x:c>
      <x:c r="D121" t="str">
        <x:v>Modern</x:v>
      </x:c>
      <x:c r="E121" s="3" t="n">
        <x:v>43739</x:v>
      </x:c>
      <x:c r="F121" s="3" t="n">
        <x:v/>
      </x:c>
      <x:c r="G121" s="3" t="n">
        <x:v/>
      </x:c>
      <x:c r="H121" s="3" t="n">
        <x:v/>
      </x:c>
      <x:c r="I121" s="3" t="n">
        <x:v>43922</x:v>
      </x:c>
      <x:c r="J121" s="3" t="n">
        <x:v>44663</x:v>
      </x:c>
      <x:c r="K1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2">
      <x:c r="A122" t="str">
        <x:v>Dynamics 365 Business Central on-premises (Modern Policy)</x:v>
      </x:c>
      <x:c r="B122" t="str">
        <x:v/>
      </x:c>
      <x:c r="C122" t="str">
        <x:v>2020 release wave 2, version 17.x</x:v>
      </x:c>
      <x:c r="D122" t="str">
        <x:v>Modern</x:v>
      </x:c>
      <x:c r="E122" s="3" t="n">
        <x:v>43739</x:v>
      </x:c>
      <x:c r="F122" s="3" t="n">
        <x:v/>
      </x:c>
      <x:c r="G122" s="3" t="n">
        <x:v/>
      </x:c>
      <x:c r="H122" s="3" t="n">
        <x:v/>
      </x:c>
      <x:c r="I122" s="3" t="n">
        <x:v>44105</x:v>
      </x:c>
      <x:c r="J122" s="3" t="n">
        <x:v>44663</x:v>
      </x:c>
      <x:c r="K1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3">
      <x:c r="A123" t="str">
        <x:v>Dynamics 365 Business Central on-premises (Modern Policy)</x:v>
      </x:c>
      <x:c r="B123" t="str">
        <x:v/>
      </x:c>
      <x:c r="C123" t="str">
        <x:v>2021 release wave 1, version 18.x</x:v>
      </x:c>
      <x:c r="D123" t="str">
        <x:v>Modern</x:v>
      </x:c>
      <x:c r="E123" s="3" t="n">
        <x:v>43739</x:v>
      </x:c>
      <x:c r="F123" s="3" t="n">
        <x:v/>
      </x:c>
      <x:c r="G123" s="3" t="n">
        <x:v/>
      </x:c>
      <x:c r="H123" s="3" t="n">
        <x:v/>
      </x:c>
      <x:c r="I123" s="3" t="n">
        <x:v>44287</x:v>
      </x:c>
      <x:c r="J123" s="3" t="n">
        <x:v>44845</x:v>
      </x:c>
      <x:c r="K1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4">
      <x:c r="A124" t="str">
        <x:v>Dynamics 365 Business Central on-premises (Modern Policy)</x:v>
      </x:c>
      <x:c r="B124" t="str">
        <x:v/>
      </x:c>
      <x:c r="C124" t="str">
        <x:v>2021 release wave 2, version 19.x</x:v>
      </x:c>
      <x:c r="D124" t="str">
        <x:v>Modern</x:v>
      </x:c>
      <x:c r="E124" s="3" t="n">
        <x:v>43739</x:v>
      </x:c>
      <x:c r="F124" s="3" t="n">
        <x:v/>
      </x:c>
      <x:c r="G124" s="3" t="n">
        <x:v/>
      </x:c>
      <x:c r="H124" s="3" t="n">
        <x:v/>
      </x:c>
      <x:c r="I124" s="3" t="n">
        <x:v>44470</x:v>
      </x:c>
      <x:c r="J124" s="3" t="n">
        <x:v>45028</x:v>
      </x:c>
      <x:c r="K12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5">
      <x:c r="A125" t="str">
        <x:v>Dynamics 365 Business Central on-premises (Modern Policy)</x:v>
      </x:c>
      <x:c r="B125" t="str">
        <x:v/>
      </x:c>
      <x:c r="C125" t="str">
        <x:v>2022 release wave 1, version 20.x</x:v>
      </x:c>
      <x:c r="D125" t="str">
        <x:v>Modern</x:v>
      </x:c>
      <x:c r="E125" s="3" t="n">
        <x:v>43739</x:v>
      </x:c>
      <x:c r="F125" s="3" t="n">
        <x:v/>
      </x:c>
      <x:c r="G125" s="3" t="n">
        <x:v/>
      </x:c>
      <x:c r="H125" s="3" t="n">
        <x:v/>
      </x:c>
      <x:c r="I125" s="3" t="n">
        <x:v>44652</x:v>
      </x:c>
      <x:c r="J125" s="3" t="n">
        <x:v>45209</x:v>
      </x:c>
      <x:c r="K12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6">
      <x:c r="A126" t="str">
        <x:v>Dynamics 365 Business Central on-premises (Modern Policy)</x:v>
      </x:c>
      <x:c r="B126" t="str">
        <x:v/>
      </x:c>
      <x:c r="C126" t="str">
        <x:v>2022 release wave 2, version 21.x</x:v>
      </x:c>
      <x:c r="D126" t="str">
        <x:v>Modern</x:v>
      </x:c>
      <x:c r="E126" s="3" t="n">
        <x:v>43739</x:v>
      </x:c>
      <x:c r="F126" s="3" t="n">
        <x:v/>
      </x:c>
      <x:c r="G126" s="3" t="n">
        <x:v/>
      </x:c>
      <x:c r="H126" s="3" t="n">
        <x:v/>
      </x:c>
      <x:c r="I126" s="3" t="n">
        <x:v>44837</x:v>
      </x:c>
      <x:c r="J126" s="3" t="n">
        <x:v>45396</x:v>
      </x:c>
      <x:c r="K12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7">
      <x:c r="A127" t="str">
        <x:v>Dynamics 365 Business Central on-premises (Modern Policy)</x:v>
      </x:c>
      <x:c r="B127" t="str">
        <x:v/>
      </x:c>
      <x:c r="C127" t="str">
        <x:v>2023 release wave 1, version 22.x</x:v>
      </x:c>
      <x:c r="D127" t="str">
        <x:v>Modern</x:v>
      </x:c>
      <x:c r="E127" s="3" t="n">
        <x:v>43739</x:v>
      </x:c>
      <x:c r="F127" s="3" t="n">
        <x:v/>
      </x:c>
      <x:c r="G127" s="3" t="n">
        <x:v/>
      </x:c>
      <x:c r="H127" s="3" t="n">
        <x:v/>
      </x:c>
      <x:c r="I127" s="3" t="n">
        <x:v>45019</x:v>
      </x:c>
      <x:c r="J127" s="3" t="n">
        <x:v>45573</x:v>
      </x:c>
      <x:c r="K12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8">
      <x:c r="A128" t="str">
        <x:v>Dynamics 365 Business Central on-premises (Modern Policy)</x:v>
      </x:c>
      <x:c r="B128" t="str">
        <x:v/>
      </x:c>
      <x:c r="C128" t="str">
        <x:v>2023 release wave 2, version 23.x </x:v>
      </x:c>
      <x:c r="D128" t="str">
        <x:v>Modern</x:v>
      </x:c>
      <x:c r="E128" s="3" t="n">
        <x:v>43739</x:v>
      </x:c>
      <x:c r="F128" s="3" t="n">
        <x:v/>
      </x:c>
      <x:c r="G128" s="3" t="n">
        <x:v/>
      </x:c>
      <x:c r="H128" s="3" t="n">
        <x:v/>
      </x:c>
      <x:c r="I128" s="3" t="n">
        <x:v>45201</x:v>
      </x:c>
      <x:c r="J128" s="3" t="n">
        <x:v>45749</x:v>
      </x:c>
      <x:c r="K12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9">
      <x:c r="A129" t="str">
        <x:v>Dynamics 365 Business Central on-premises (Modern Policy)</x:v>
      </x:c>
      <x:c r="B129" t="str">
        <x:v/>
      </x:c>
      <x:c r="C129" t="str">
        <x:v>2024 release wave 1, version 24.x</x:v>
      </x:c>
      <x:c r="D129" t="str">
        <x:v>Modern</x:v>
      </x:c>
      <x:c r="E129" s="3" t="n">
        <x:v>43739</x:v>
      </x:c>
      <x:c r="F129" s="3" t="n">
        <x:v/>
      </x:c>
      <x:c r="G129" s="3" t="n">
        <x:v/>
      </x:c>
      <x:c r="H129" s="3" t="n">
        <x:v/>
      </x:c>
      <x:c r="I129" s="3" t="n">
        <x:v>45384</x:v>
      </x:c>
      <x:c r="J129" s="3" t="n">
        <x:v>45937</x:v>
      </x:c>
      <x:c r="K12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30">
      <x:c r="A130" t="str">
        <x:v>Dynamics 365 Business Central on-premises (Modern Policy)</x:v>
      </x:c>
      <x:c r="B130" t="str">
        <x:v/>
      </x:c>
      <x:c r="C130" t="str">
        <x:v>2024 release wave 2, version 25.x</x:v>
      </x:c>
      <x:c r="D130" t="str">
        <x:v>Modern</x:v>
      </x:c>
      <x:c r="E130" s="3" t="n">
        <x:v>43739</x:v>
      </x:c>
      <x:c r="F130" s="3" t="n">
        <x:v/>
      </x:c>
      <x:c r="G130" s="3" t="n">
        <x:v/>
      </x:c>
      <x:c r="H130" s="3" t="n">
        <x:v/>
      </x:c>
      <x:c r="I130" s="3" t="n">
        <x:v>45566</x:v>
      </x:c>
      <x:c r="J130" s="3" t="n">
        <x:v>46116</x:v>
      </x:c>
      <x:c r="K13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31">
      <x:c r="A131" t="str">
        <x:v>Dynamics 365 Business Central on-premises (Modern Policy)</x:v>
      </x:c>
      <x:c r="B131" t="str">
        <x:v/>
      </x:c>
      <x:c r="C131" t="str">
        <x:v>2025 release wave 1, version 26.x </x:v>
      </x:c>
      <x:c r="D131" t="str">
        <x:v>Modern</x:v>
      </x:c>
      <x:c r="E131" s="3" t="n">
        <x:v>43739</x:v>
      </x:c>
      <x:c r="F131" s="3" t="n">
        <x:v/>
      </x:c>
      <x:c r="G131" s="3" t="n">
        <x:v/>
      </x:c>
      <x:c r="H131" s="3" t="n">
        <x:v/>
      </x:c>
      <x:c r="I131" s="3" t="n">
        <x:v>45748</x:v>
      </x:c>
      <x:c r="J131" s="3" t="n">
        <x:v>46308</x:v>
      </x:c>
      <x:c r="K13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32">
      <x:c r="A132" t="str">
        <x:v>Dynamics 365 Commerce</x:v>
      </x:c>
      <x:c r="B132" t="str">
        <x:v/>
      </x:c>
      <x:c r="C132" t="str">
        <x:v/>
      </x:c>
      <x:c r="D132" t="str">
        <x:v>Modern</x:v>
      </x:c>
      <x:c r="E132" s="3" t="n">
        <x:v>42917</x:v>
      </x:c>
      <x:c r="F132" s="3" t="n">
        <x:v/>
      </x:c>
      <x:c r="G132" s="3" t="n">
        <x:v/>
      </x:c>
      <x:c r="H132" s="3" t="n">
        <x:v/>
      </x:c>
      <x:c r="I132" s="3" t="n">
        <x:v/>
      </x:c>
      <x:c r="J132" s="3" t="n">
        <x:v/>
      </x:c>
      <x:c r="K132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133">
      <x:c r="A133" t="str">
        <x:v>Dynamics 365 Customer Insights - Data</x:v>
      </x:c>
      <x:c r="B133" t="str">
        <x:v/>
      </x:c>
      <x:c r="C133" t="str">
        <x:v/>
      </x:c>
      <x:c r="D133" t="str">
        <x:v>Modern</x:v>
      </x:c>
      <x:c r="E133" s="3" t="n">
        <x:v>45170</x:v>
      </x:c>
      <x:c r="F133" s="3" t="n">
        <x:v/>
      </x:c>
      <x:c r="G133" s="3" t="n">
        <x:v/>
      </x:c>
      <x:c r="H133" s="3" t="n">
        <x:v/>
      </x:c>
      <x:c r="I133" s="3" t="n">
        <x:v/>
      </x:c>
      <x:c r="J133" s="3" t="n">
        <x:v/>
      </x:c>
      <x:c r="K133" t="str">
        <x:f>=HYPERLINK("https://learn.microsoft.com/lifecycle/products/dynamics-365-customer-insights-data?branch=live", "https://learn.microsoft.com/lifecycle/products/dynamics-365-customer-insights-data?branch=live")</x:f>
        <x:v>https://learn.microsoft.com/lifecycle/products/dynamics-365-customer-insights-data?branch=live</x:v>
      </x:c>
    </x:row>
    <x:row r="134">
      <x:c r="A134" t="str">
        <x:v>Dynamics 365 Customer Insights - Journeys</x:v>
      </x:c>
      <x:c r="B134" t="str">
        <x:v/>
      </x:c>
      <x:c r="C134" t="str">
        <x:v/>
      </x:c>
      <x:c r="D134" t="str">
        <x:v>Modern</x:v>
      </x:c>
      <x:c r="E134" s="3" t="n">
        <x:v>45170</x:v>
      </x:c>
      <x:c r="F134" s="3" t="n">
        <x:v/>
      </x:c>
      <x:c r="G134" s="3" t="n">
        <x:v/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=HYPERLINK("https://learn.microsoft.com/lifecycle/products/dynamics-365-customer-insights-journeys?branch=live", "https://learn.microsoft.com/lifecycle/products/dynamics-365-customer-insights-journeys?branch=live")</x:f>
        <x:v>https://learn.microsoft.com/lifecycle/products/dynamics-365-customer-insights-journeys?branch=live</x:v>
      </x:c>
    </x:row>
    <x:row r="135">
      <x:c r="A135" t="str">
        <x:v>Dynamics 365 Field Service</x:v>
      </x:c>
      <x:c r="B135" t="str">
        <x:v/>
      </x:c>
      <x:c r="C135" t="str">
        <x:v/>
      </x:c>
      <x:c r="D135" t="str">
        <x:v>Modern</x:v>
      </x:c>
      <x:c r="E135" s="3" t="n">
        <x:v>42492</x:v>
      </x:c>
      <x:c r="F135" s="3" t="n">
        <x:v/>
      </x:c>
      <x:c r="G135" s="3" t="n">
        <x:v/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136">
      <x:c r="A136" t="str">
        <x:v>Dynamics 365 Field Service (on-premises)</x:v>
      </x:c>
      <x:c r="B136" t="str">
        <x:v/>
      </x:c>
      <x:c r="C136" t="str">
        <x:v/>
      </x:c>
      <x:c r="D136" t="str">
        <x:v>Modern</x:v>
      </x:c>
      <x:c r="E136" s="3" t="n">
        <x:v>42492</x:v>
      </x:c>
      <x:c r="F136" s="3" t="n">
        <x:v/>
      </x:c>
      <x:c r="G136" s="3" t="n">
        <x:v/>
      </x:c>
      <x:c r="H136" s="3" t="n">
        <x:v>44742</x:v>
      </x:c>
      <x:c r="I136" s="3" t="n">
        <x:v/>
      </x:c>
      <x:c r="J136" s="3" t="n">
        <x:v/>
      </x:c>
      <x:c r="K136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137">
      <x:c r="A137" t="str">
        <x:v>Dynamics 365 for Customer Engagement Apps, version 9.x (on-premises update)</x:v>
      </x:c>
      <x:c r="B137" t="str">
        <x:v/>
      </x:c>
      <x:c r="C137" t="str">
        <x:v>Original Release (ver 9.0)</x:v>
      </x:c>
      <x:c r="D137" t="str">
        <x:v>Fixed</x:v>
      </x:c>
      <x:c r="E137" s="3" t="n">
        <x:v>43404</x:v>
      </x:c>
      <x:c r="F137" s="3" t="n">
        <x:v>46399</x:v>
      </x:c>
      <x:c r="G137" s="3" t="n">
        <x:v>47127</x:v>
      </x:c>
      <x:c r="H137" s="3" t="n">
        <x:v/>
      </x:c>
      <x:c r="I137" s="3" t="n">
        <x:v>43404</x:v>
      </x:c>
      <x:c r="J137" s="3" t="n">
        <x:v>45118</x:v>
      </x:c>
      <x:c r="K137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38">
      <x:c r="A138" t="str">
        <x:v>Dynamics 365 for Customer Engagement Apps, version 9.x (on-premises update)</x:v>
      </x:c>
      <x:c r="B138" t="str">
        <x:v/>
      </x:c>
      <x:c r="C138" t="str">
        <x:v>Service Pack 1 (ver 9.1)</x:v>
      </x:c>
      <x:c r="D138" t="str">
        <x:v>Fixed</x:v>
      </x:c>
      <x:c r="E138" s="3" t="n">
        <x:v>43404</x:v>
      </x:c>
      <x:c r="F138" s="3" t="n">
        <x:v>46399</x:v>
      </x:c>
      <x:c r="G138" s="3" t="n">
        <x:v>47127</x:v>
      </x:c>
      <x:c r="H138" s="3" t="n">
        <x:v/>
      </x:c>
      <x:c r="I138" s="3" t="n">
        <x:v>44354</x:v>
      </x:c>
      <x:c r="J138" s="3" t="n">
        <x:v>47127</x:v>
      </x:c>
      <x:c r="K138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39">
      <x:c r="A139" t="str">
        <x:v>Dynamics 365 for Finance and Operations</x:v>
      </x:c>
      <x:c r="B139" t="str">
        <x:v>Enterprise</x:v>
      </x:c>
      <x:c r="C139" t="str">
        <x:v/>
      </x:c>
      <x:c r="D139" t="str">
        <x:v>Modern</x:v>
      </x:c>
      <x:c r="E139" s="3" t="n">
        <x:v>42419</x:v>
      </x:c>
      <x:c r="F139" s="3" t="n">
        <x:v/>
      </x:c>
      <x:c r="G139" s="3" t="n">
        <x:v/>
      </x:c>
      <x:c r="H139" s="3" t="n">
        <x:v/>
      </x:c>
      <x:c r="I139" s="3" t="n">
        <x:v/>
      </x:c>
      <x:c r="J139" s="3" t="n">
        <x:v/>
      </x:c>
      <x:c r="K139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140">
      <x:c r="A140" t="str">
        <x:v>Dynamics 365 for Finance and Operations (on-premises)</x:v>
      </x:c>
      <x:c r="B140" t="str">
        <x:v>Enterprise</x:v>
      </x:c>
      <x:c r="C140" t="str">
        <x:v/>
      </x:c>
      <x:c r="D140" t="str">
        <x:v>Modern</x:v>
      </x:c>
      <x:c r="E140" s="3" t="n">
        <x:v>42901</x:v>
      </x:c>
      <x:c r="F140" s="3" t="n">
        <x:v/>
      </x:c>
      <x:c r="G140" s="3" t="n">
        <x:v/>
      </x:c>
      <x:c r="H140" s="3" t="n">
        <x:v/>
      </x:c>
      <x:c r="I140" s="3" t="n">
        <x:v/>
      </x:c>
      <x:c r="J140" s="3" t="n">
        <x:v/>
      </x:c>
      <x:c r="K140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141">
      <x:c r="A141" t="str">
        <x:v>Dynamics 365 for Talent</x:v>
      </x:c>
      <x:c r="B141" t="str">
        <x:v>Onboard</x:v>
      </x:c>
      <x:c r="C141" t="str">
        <x:v/>
      </x:c>
      <x:c r="D141" t="str">
        <x:v>Modern</x:v>
      </x:c>
      <x:c r="E141" s="3" t="n">
        <x:v>42947</x:v>
      </x:c>
      <x:c r="F141" s="3" t="n">
        <x:v/>
      </x:c>
      <x:c r="G141" s="3" t="n">
        <x:v/>
      </x:c>
      <x:c r="H141" s="3" t="n">
        <x:v>44594</x:v>
      </x:c>
      <x:c r="I141" s="3" t="n">
        <x:v/>
      </x:c>
      <x:c r="J141" s="3" t="n">
        <x:v/>
      </x:c>
      <x:c r="K141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142">
      <x:c r="A142" t="str">
        <x:v>Dynamics 365 Human Resources</x:v>
      </x:c>
      <x:c r="B142" t="str">
        <x:v/>
      </x:c>
      <x:c r="C142" t="str">
        <x:v/>
      </x:c>
      <x:c r="D142" t="str">
        <x:v>Modern</x:v>
      </x:c>
      <x:c r="E142" s="3" t="n">
        <x:v>43917</x:v>
      </x:c>
      <x:c r="F142" s="3" t="n">
        <x:v/>
      </x:c>
      <x:c r="G142" s="3" t="n">
        <x:v/>
      </x:c>
      <x:c r="H142" s="3" t="n">
        <x:v/>
      </x:c>
      <x:c r="I142" s="3" t="n">
        <x:v/>
      </x:c>
      <x:c r="J142" s="3" t="n">
        <x:v/>
      </x:c>
      <x:c r="K142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143">
      <x:c r="A143" t="str">
        <x:v>Dynamics 365 Intelligent Order Management</x:v>
      </x:c>
      <x:c r="B143" t="str">
        <x:v/>
      </x:c>
      <x:c r="C143" t="str">
        <x:v/>
      </x:c>
      <x:c r="D143" t="str">
        <x:v>Modern</x:v>
      </x:c>
      <x:c r="E143" s="3" t="n">
        <x:v>44409</x:v>
      </x:c>
      <x:c r="F143" s="3" t="n">
        <x:v/>
      </x:c>
      <x:c r="G143" s="3" t="n">
        <x:v/>
      </x:c>
      <x:c r="H143" s="3" t="n">
        <x:v/>
      </x:c>
      <x:c r="I143" s="3" t="n">
        <x:v/>
      </x:c>
      <x:c r="J143" s="3" t="n">
        <x:v/>
      </x:c>
      <x:c r="K143" t="str">
        <x:f>=HYPERLINK("https://learn.microsoft.com/lifecycle/products/dynamics-365-intelligent-order-management?branch=live", "https://learn.microsoft.com/lifecycle/products/dynamics-365-intelligent-order-management?branch=live")</x:f>
        <x:v>https://learn.microsoft.com/lifecycle/products/dynamics-365-intelligent-order-management?branch=live</x:v>
      </x:c>
    </x:row>
    <x:row r="144">
      <x:c r="A144" t="str">
        <x:v>Dynamics 365 Layout</x:v>
      </x:c>
      <x:c r="B144" t="str">
        <x:v/>
      </x:c>
      <x:c r="C144" t="str">
        <x:v/>
      </x:c>
      <x:c r="D144" t="str">
        <x:v>Modern</x:v>
      </x:c>
      <x:c r="E144" s="3" t="n">
        <x:v>43373</x:v>
      </x:c>
      <x:c r="F144" s="3" t="n">
        <x:v/>
      </x:c>
      <x:c r="G144" s="3" t="n">
        <x:v/>
      </x:c>
      <x:c r="H144" s="3" t="n">
        <x:v>44561</x:v>
      </x:c>
      <x:c r="I144" s="3" t="n">
        <x:v/>
      </x:c>
      <x:c r="J144" s="3" t="n">
        <x:v/>
      </x:c>
      <x:c r="K144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145">
      <x:c r="A145" t="str">
        <x:v>Dynamics 365 Product Insights</x:v>
      </x:c>
      <x:c r="B145" t="str">
        <x:v/>
      </x:c>
      <x:c r="C145" t="str">
        <x:v/>
      </x:c>
      <x:c r="D145" t="str">
        <x:v>Modern</x:v>
      </x:c>
      <x:c r="E145" s="3" t="n">
        <x:v>43739</x:v>
      </x:c>
      <x:c r="F145" s="3" t="n">
        <x:v/>
      </x:c>
      <x:c r="G145" s="3" t="n">
        <x:v/>
      </x:c>
      <x:c r="H145" s="3" t="n">
        <x:v/>
      </x:c>
      <x:c r="I145" s="3" t="n">
        <x:v/>
      </x:c>
      <x:c r="J145" s="3" t="n">
        <x:v/>
      </x:c>
      <x:c r="K145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146">
      <x:c r="A146" t="str">
        <x:v>Dynamics 365 Project Operations</x:v>
      </x:c>
      <x:c r="B146" t="str">
        <x:v/>
      </x:c>
      <x:c r="C146" t="str">
        <x:v/>
      </x:c>
      <x:c r="D146" t="str">
        <x:v>Modern</x:v>
      </x:c>
      <x:c r="E146" s="3" t="n">
        <x:v>44105</x:v>
      </x:c>
      <x:c r="F146" s="3" t="n">
        <x:v/>
      </x:c>
      <x:c r="G146" s="3" t="n">
        <x:v/>
      </x:c>
      <x:c r="H146" s="3" t="n">
        <x:v/>
      </x:c>
      <x:c r="I146" s="3" t="n">
        <x:v/>
      </x:c>
      <x:c r="J146" s="3" t="n">
        <x:v/>
      </x:c>
      <x:c r="K146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147">
      <x:c r="A147" t="str">
        <x:v>Dynamics 365 Remote Assist</x:v>
      </x:c>
      <x:c r="B147" t="str">
        <x:v/>
      </x:c>
      <x:c r="C147" t="str">
        <x:v/>
      </x:c>
      <x:c r="D147" t="str">
        <x:v>Modern</x:v>
      </x:c>
      <x:c r="E147" s="3" t="n">
        <x:v>43373</x:v>
      </x:c>
      <x:c r="F147" s="3" t="n">
        <x:v/>
      </x:c>
      <x:c r="G147" s="3" t="n">
        <x:v/>
      </x:c>
      <x:c r="H147" s="3" t="n">
        <x:v/>
      </x:c>
      <x:c r="I147" s="3" t="n">
        <x:v/>
      </x:c>
      <x:c r="J147" s="3" t="n">
        <x:v/>
      </x:c>
      <x:c r="K147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148">
      <x:c r="A148" t="str">
        <x:v>Dynamics 365 Telecommunications Accelerator</x:v>
      </x:c>
      <x:c r="B148" t="str">
        <x:v/>
      </x:c>
      <x:c r="C148" t="str">
        <x:v/>
      </x:c>
      <x:c r="D148" t="str">
        <x:v>Modern</x:v>
      </x:c>
      <x:c r="E148" s="3" t="n">
        <x:v>44317</x:v>
      </x:c>
      <x:c r="F148" s="3" t="n">
        <x:v/>
      </x:c>
      <x:c r="G148" s="3" t="n">
        <x:v/>
      </x:c>
      <x:c r="H148" s="3" t="n">
        <x:v/>
      </x:c>
      <x:c r="I148" s="3" t="n">
        <x:v/>
      </x:c>
      <x:c r="J148" s="3" t="n">
        <x:v/>
      </x:c>
      <x:c r="K148" t="str">
        <x:f>=HYPERLINK("https://learn.microsoft.com/lifecycle/products/dynamics-365-telecommunications-accelerator?branch=live", "https://learn.microsoft.com/lifecycle/products/dynamics-365-telecommunications-accelerator?branch=live")</x:f>
        <x:v>https://learn.microsoft.com/lifecycle/products/dynamics-365-telecommunications-accelerator?branch=live</x:v>
      </x:c>
    </x:row>
    <x:row r="149">
      <x:c r="A149" t="str">
        <x:v>Dynamics 9.0 GreatPlains</x:v>
      </x:c>
      <x:c r="B149" t="str">
        <x:v/>
      </x:c>
      <x:c r="C149" t="str">
        <x:v>Original Release</x:v>
      </x:c>
      <x:c r="D149" t="str">
        <x:v>Fixed</x:v>
      </x:c>
      <x:c r="E149" s="3" t="n">
        <x:v>38705</x:v>
      </x:c>
      <x:c r="F149" s="3" t="n">
        <x:v>40554</x:v>
      </x:c>
      <x:c r="G149" s="3" t="n">
        <x:v>40554</x:v>
      </x:c>
      <x:c r="H149" s="3" t="n">
        <x:v/>
      </x:c>
      <x:c r="I149" s="3" t="n">
        <x:v>38705</x:v>
      </x:c>
      <x:c r="J149" s="3" t="n">
        <x:v>40554</x:v>
      </x:c>
      <x:c r="K149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50">
      <x:c r="A150" t="str">
        <x:v>Dynamics 9.0 GreatPlains</x:v>
      </x:c>
      <x:c r="B150" t="str">
        <x:v/>
      </x:c>
      <x:c r="C150" t="str">
        <x:v>Service Pack 1</x:v>
      </x:c>
      <x:c r="D150" t="str">
        <x:v>Fixed</x:v>
      </x:c>
      <x:c r="E150" s="3" t="n">
        <x:v>38705</x:v>
      </x:c>
      <x:c r="F150" s="3" t="n">
        <x:v>40554</x:v>
      </x:c>
      <x:c r="G150" s="3" t="n">
        <x:v>40554</x:v>
      </x:c>
      <x:c r="H150" s="3" t="n">
        <x:v/>
      </x:c>
      <x:c r="I150" s="3" t="n">
        <x:v>38863</x:v>
      </x:c>
      <x:c r="J150" s="3" t="n">
        <x:v>39455</x:v>
      </x:c>
      <x:c r="K150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51">
      <x:c r="A151" t="str">
        <x:v>Dynamics 9.0 GreatPlains</x:v>
      </x:c>
      <x:c r="B151" t="str">
        <x:v/>
      </x:c>
      <x:c r="C151" t="str">
        <x:v>Service Pack 2</x:v>
      </x:c>
      <x:c r="D151" t="str">
        <x:v>Fixed</x:v>
      </x:c>
      <x:c r="E151" s="3" t="n">
        <x:v>38705</x:v>
      </x:c>
      <x:c r="F151" s="3" t="n">
        <x:v>40554</x:v>
      </x:c>
      <x:c r="G151" s="3" t="n">
        <x:v>40554</x:v>
      </x:c>
      <x:c r="H151" s="3" t="n">
        <x:v/>
      </x:c>
      <x:c r="I151" s="3" t="n">
        <x:v>39052</x:v>
      </x:c>
      <x:c r="J151" s="3" t="n">
        <x:v>40099</x:v>
      </x:c>
      <x:c r="K151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52">
      <x:c r="A152" t="str">
        <x:v>Dynamics 9.0 GreatPlains</x:v>
      </x:c>
      <x:c r="B152" t="str">
        <x:v/>
      </x:c>
      <x:c r="C152" t="str">
        <x:v>Service Pack 3</x:v>
      </x:c>
      <x:c r="D152" t="str">
        <x:v>Fixed</x:v>
      </x:c>
      <x:c r="E152" s="3" t="n">
        <x:v>38705</x:v>
      </x:c>
      <x:c r="F152" s="3" t="n">
        <x:v>40554</x:v>
      </x:c>
      <x:c r="G152" s="3" t="n">
        <x:v>40554</x:v>
      </x:c>
      <x:c r="H152" s="3" t="n">
        <x:v/>
      </x:c>
      <x:c r="I152" s="3" t="n">
        <x:v>39358</x:v>
      </x:c>
      <x:c r="J152" s="3" t="n">
        <x:v>40463</x:v>
      </x:c>
      <x:c r="K152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53">
      <x:c r="A153" t="str">
        <x:v>Dynamics 9.0 GreatPlains</x:v>
      </x:c>
      <x:c r="B153" t="str">
        <x:v/>
      </x:c>
      <x:c r="C153" t="str">
        <x:v>Service Pack 4</x:v>
      </x:c>
      <x:c r="D153" t="str">
        <x:v>Fixed</x:v>
      </x:c>
      <x:c r="E153" s="3" t="n">
        <x:v>38705</x:v>
      </x:c>
      <x:c r="F153" s="3" t="n">
        <x:v>40554</x:v>
      </x:c>
      <x:c r="G153" s="3" t="n">
        <x:v>40554</x:v>
      </x:c>
      <x:c r="H153" s="3" t="n">
        <x:v/>
      </x:c>
      <x:c r="I153" s="3" t="n">
        <x:v>39730</x:v>
      </x:c>
      <x:c r="J153" s="3" t="n">
        <x:v>40554</x:v>
      </x:c>
      <x:c r="K153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54">
      <x:c r="A154" t="str">
        <x:v>Dynamics AX 2009</x:v>
      </x:c>
      <x:c r="B154" t="str">
        <x:v/>
      </x:c>
      <x:c r="C154" t="str">
        <x:v>Original Release</x:v>
      </x:c>
      <x:c r="D154" t="str">
        <x:v>Fixed</x:v>
      </x:c>
      <x:c r="E154" s="3" t="n">
        <x:v>39674</x:v>
      </x:c>
      <x:c r="F154" s="3" t="n">
        <x:v>43382</x:v>
      </x:c>
      <x:c r="G154" s="3" t="n">
        <x:v>44663</x:v>
      </x:c>
      <x:c r="H154" s="3" t="n">
        <x:v/>
      </x:c>
      <x:c r="I154" s="3" t="n">
        <x:v>39674</x:v>
      </x:c>
      <x:c r="J154" s="3" t="n">
        <x:v>40554</x:v>
      </x:c>
      <x:c r="K154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155">
      <x:c r="A155" t="str">
        <x:v>Dynamics AX 2009</x:v>
      </x:c>
      <x:c r="B155" t="str">
        <x:v/>
      </x:c>
      <x:c r="C155" t="str">
        <x:v>Service Pack 1</x:v>
      </x:c>
      <x:c r="D155" t="str">
        <x:v>Fixed</x:v>
      </x:c>
      <x:c r="E155" s="3" t="n">
        <x:v>39674</x:v>
      </x:c>
      <x:c r="F155" s="3" t="n">
        <x:v>43382</x:v>
      </x:c>
      <x:c r="G155" s="3" t="n">
        <x:v>44663</x:v>
      </x:c>
      <x:c r="H155" s="3" t="n">
        <x:v/>
      </x:c>
      <x:c r="I155" s="3" t="n">
        <x:v>39755</x:v>
      </x:c>
      <x:c r="J155" s="3" t="n">
        <x:v>44663</x:v>
      </x:c>
      <x:c r="K155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156">
      <x:c r="A156" t="str">
        <x:v>Dynamics AX 2012</x:v>
      </x:c>
      <x:c r="B156" t="str">
        <x:v/>
      </x:c>
      <x:c r="C156" t="str">
        <x:v/>
      </x:c>
      <x:c r="D156" t="str">
        <x:v>Fixed</x:v>
      </x:c>
      <x:c r="E156" s="3" t="n">
        <x:v>40811</x:v>
      </x:c>
      <x:c r="F156" s="3" t="n">
        <x:v>43382</x:v>
      </x:c>
      <x:c r="G156" s="3" t="n">
        <x:v>44663</x:v>
      </x:c>
      <x:c r="H156" s="3" t="n">
        <x:v/>
      </x:c>
      <x:c r="I156" s="3" t="n">
        <x:v/>
      </x:c>
      <x:c r="J156" s="3" t="n">
        <x:v/>
      </x:c>
      <x:c r="K156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157">
      <x:c r="A157" t="str">
        <x:v>Dynamics AX 2012 R2</x:v>
      </x:c>
      <x:c r="B157" t="str">
        <x:v/>
      </x:c>
      <x:c r="C157" t="str">
        <x:v/>
      </x:c>
      <x:c r="D157" t="str">
        <x:v>Fixed</x:v>
      </x:c>
      <x:c r="E157" s="3" t="n">
        <x:v>41324</x:v>
      </x:c>
      <x:c r="F157" s="3" t="n">
        <x:v>43382</x:v>
      </x:c>
      <x:c r="G157" s="3" t="n">
        <x:v>44663</x:v>
      </x:c>
      <x:c r="H157" s="3" t="n">
        <x:v/>
      </x:c>
      <x:c r="I157" s="3" t="n">
        <x:v/>
      </x:c>
      <x:c r="J157" s="3" t="n">
        <x:v/>
      </x:c>
      <x:c r="K157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158">
      <x:c r="A158" t="str">
        <x:v>Dynamics AX 2012 R3</x:v>
      </x:c>
      <x:c r="B158" t="str">
        <x:v/>
      </x:c>
      <x:c r="C158" t="str">
        <x:v/>
      </x:c>
      <x:c r="D158" t="str">
        <x:v>Fixed</x:v>
      </x:c>
      <x:c r="E158" s="3" t="n">
        <x:v>41852</x:v>
      </x:c>
      <x:c r="F158" s="3" t="n">
        <x:v>44481</x:v>
      </x:c>
      <x:c r="G158" s="3" t="n">
        <x:v>44936</x:v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159">
      <x:c r="A159" t="str">
        <x:v>Dynamics AX 4.0</x:v>
      </x:c>
      <x:c r="B159" t="str">
        <x:v/>
      </x:c>
      <x:c r="C159" t="str">
        <x:v>Original Release</x:v>
      </x:c>
      <x:c r="D159" t="str">
        <x:v>Fixed</x:v>
      </x:c>
      <x:c r="E159" s="3" t="n">
        <x:v>38970</x:v>
      </x:c>
      <x:c r="F159" s="3" t="n">
        <x:v>40827</x:v>
      </x:c>
      <x:c r="G159" s="3" t="n">
        <x:v>42654</x:v>
      </x:c>
      <x:c r="H159" s="3" t="n">
        <x:v/>
      </x:c>
      <x:c r="I159" s="3" t="n">
        <x:v>38970</x:v>
      </x:c>
      <x:c r="J159" s="3" t="n">
        <x:v>39455</x:v>
      </x:c>
      <x:c r="K159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60">
      <x:c r="A160" t="str">
        <x:v>Dynamics AX 4.0</x:v>
      </x:c>
      <x:c r="B160" t="str">
        <x:v/>
      </x:c>
      <x:c r="C160" t="str">
        <x:v>Service Pack 1</x:v>
      </x:c>
      <x:c r="D160" t="str">
        <x:v>Fixed</x:v>
      </x:c>
      <x:c r="E160" s="3" t="n">
        <x:v>38970</x:v>
      </x:c>
      <x:c r="F160" s="3" t="n">
        <x:v>40827</x:v>
      </x:c>
      <x:c r="G160" s="3" t="n">
        <x:v>42654</x:v>
      </x:c>
      <x:c r="H160" s="3" t="n">
        <x:v/>
      </x:c>
      <x:c r="I160" s="3" t="n">
        <x:v>39071</x:v>
      </x:c>
      <x:c r="J160" s="3" t="n">
        <x:v>40099</x:v>
      </x:c>
      <x:c r="K160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61">
      <x:c r="A161" t="str">
        <x:v>Dynamics AX 4.0</x:v>
      </x:c>
      <x:c r="B161" t="str">
        <x:v/>
      </x:c>
      <x:c r="C161" t="str">
        <x:v>Service Pack 2</x:v>
      </x:c>
      <x:c r="D161" t="str">
        <x:v>Fixed</x:v>
      </x:c>
      <x:c r="E161" s="3" t="n">
        <x:v>38970</x:v>
      </x:c>
      <x:c r="F161" s="3" t="n">
        <x:v>40827</x:v>
      </x:c>
      <x:c r="G161" s="3" t="n">
        <x:v>42654</x:v>
      </x:c>
      <x:c r="H161" s="3" t="n">
        <x:v/>
      </x:c>
      <x:c r="I161" s="3" t="n">
        <x:v>39290</x:v>
      </x:c>
      <x:c r="J161" s="3" t="n">
        <x:v>42654</x:v>
      </x:c>
      <x:c r="K161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62">
      <x:c r="A162" t="str">
        <x:v>Dynamics C5 2008</x:v>
      </x:c>
      <x:c r="B162" t="str">
        <x:v/>
      </x:c>
      <x:c r="C162" t="str">
        <x:v>Original Release</x:v>
      </x:c>
      <x:c r="D162" t="str">
        <x:v>Fixed</x:v>
      </x:c>
      <x:c r="E162" s="3" t="n">
        <x:v>39417</x:v>
      </x:c>
      <x:c r="F162" s="3" t="n">
        <x:v>41282</x:v>
      </x:c>
      <x:c r="G162" s="3" t="n">
        <x:v/>
      </x:c>
      <x:c r="H162" s="3" t="n">
        <x:v/>
      </x:c>
      <x:c r="I162" s="3" t="n">
        <x:v>39417</x:v>
      </x:c>
      <x:c r="J162" s="3" t="n">
        <x:v>40554</x:v>
      </x:c>
      <x:c r="K162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163">
      <x:c r="A163" t="str">
        <x:v>Dynamics C5 2008</x:v>
      </x:c>
      <x:c r="B163" t="str">
        <x:v/>
      </x:c>
      <x:c r="C163" t="str">
        <x:v>Service Pack 1</x:v>
      </x:c>
      <x:c r="D163" t="str">
        <x:v>Fixed</x:v>
      </x:c>
      <x:c r="E163" s="3" t="n">
        <x:v>39417</x:v>
      </x:c>
      <x:c r="F163" s="3" t="n">
        <x:v>41282</x:v>
      </x:c>
      <x:c r="G163" s="3" t="n">
        <x:v/>
      </x:c>
      <x:c r="H163" s="3" t="n">
        <x:v/>
      </x:c>
      <x:c r="I163" s="3" t="n">
        <x:v>39783</x:v>
      </x:c>
      <x:c r="J163" s="3" t="n">
        <x:v>41282</x:v>
      </x:c>
      <x:c r="K163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164">
      <x:c r="A164" t="str">
        <x:v>Dynamics C5 2010</x:v>
      </x:c>
      <x:c r="B164" t="str">
        <x:v>Standard</x:v>
      </x:c>
      <x:c r="C164" t="str">
        <x:v>Original Release</x:v>
      </x:c>
      <x:c r="D164" t="str">
        <x:v>Fixed</x:v>
      </x:c>
      <x:c r="E164" s="3" t="n">
        <x:v>40147</x:v>
      </x:c>
      <x:c r="F164" s="3" t="n">
        <x:v>42017</x:v>
      </x:c>
      <x:c r="G164" s="3" t="n">
        <x:v/>
      </x:c>
      <x:c r="H164" s="3" t="n">
        <x:v/>
      </x:c>
      <x:c r="I164" s="3" t="n">
        <x:v>40147</x:v>
      </x:c>
      <x:c r="J164" s="3" t="n">
        <x:v>41373</x:v>
      </x:c>
      <x:c r="K164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65">
      <x:c r="A165" t="str">
        <x:v>Dynamics C5 2010</x:v>
      </x:c>
      <x:c r="B165" t="str">
        <x:v>Standard</x:v>
      </x:c>
      <x:c r="C165" t="str">
        <x:v>Service Pack 1</x:v>
      </x:c>
      <x:c r="D165" t="str">
        <x:v>Fixed</x:v>
      </x:c>
      <x:c r="E165" s="3" t="n">
        <x:v>40147</x:v>
      </x:c>
      <x:c r="F165" s="3" t="n">
        <x:v>42017</x:v>
      </x:c>
      <x:c r="G165" s="3" t="n">
        <x:v/>
      </x:c>
      <x:c r="H165" s="3" t="n">
        <x:v/>
      </x:c>
      <x:c r="I165" s="3" t="n">
        <x:v>40967</x:v>
      </x:c>
      <x:c r="J165" s="3" t="n">
        <x:v>41828</x:v>
      </x:c>
      <x:c r="K165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66">
      <x:c r="A166" t="str">
        <x:v>Dynamics C5 2010</x:v>
      </x:c>
      <x:c r="B166" t="str">
        <x:v>Standard</x:v>
      </x:c>
      <x:c r="C166" t="str">
        <x:v>Service Pack 2</x:v>
      </x:c>
      <x:c r="D166" t="str">
        <x:v>Fixed</x:v>
      </x:c>
      <x:c r="E166" s="3" t="n">
        <x:v>40147</x:v>
      </x:c>
      <x:c r="F166" s="3" t="n">
        <x:v>42017</x:v>
      </x:c>
      <x:c r="G166" s="3" t="n">
        <x:v/>
      </x:c>
      <x:c r="H166" s="3" t="n">
        <x:v/>
      </x:c>
      <x:c r="I166" s="3" t="n">
        <x:v>41379</x:v>
      </x:c>
      <x:c r="J166" s="3" t="n">
        <x:v>42017</x:v>
      </x:c>
      <x:c r="K166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67">
      <x:c r="A167" t="str">
        <x:v>Dynamics C5 2012</x:v>
      </x:c>
      <x:c r="B167" t="str">
        <x:v>Standard</x:v>
      </x:c>
      <x:c r="C167" t="str">
        <x:v>Original Release</x:v>
      </x:c>
      <x:c r="D167" t="str">
        <x:v>Fixed</x:v>
      </x:c>
      <x:c r="E167" s="3" t="n">
        <x:v>40918</x:v>
      </x:c>
      <x:c r="F167" s="3" t="n">
        <x:v>43473</x:v>
      </x:c>
      <x:c r="G167" s="3" t="n">
        <x:v/>
      </x:c>
      <x:c r="H167" s="3" t="n">
        <x:v/>
      </x:c>
      <x:c r="I167" s="3" t="n">
        <x:v>40918</x:v>
      </x:c>
      <x:c r="J167" s="3" t="n">
        <x:v>41653</x:v>
      </x:c>
      <x:c r="K167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68">
      <x:c r="A168" t="str">
        <x:v>Dynamics C5 2012</x:v>
      </x:c>
      <x:c r="B168" t="str">
        <x:v>Standard</x:v>
      </x:c>
      <x:c r="C168" t="str">
        <x:v>Service Pack 1</x:v>
      </x:c>
      <x:c r="D168" t="str">
        <x:v>Fixed</x:v>
      </x:c>
      <x:c r="E168" s="3" t="n">
        <x:v>40918</x:v>
      </x:c>
      <x:c r="F168" s="3" t="n">
        <x:v>43473</x:v>
      </x:c>
      <x:c r="G168" s="3" t="n">
        <x:v/>
      </x:c>
      <x:c r="H168" s="3" t="n">
        <x:v/>
      </x:c>
      <x:c r="I168" s="3" t="n">
        <x:v>41244</x:v>
      </x:c>
      <x:c r="J168" s="3" t="n">
        <x:v>42654</x:v>
      </x:c>
      <x:c r="K168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69">
      <x:c r="A169" t="str">
        <x:v>Dynamics C5 2012</x:v>
      </x:c>
      <x:c r="B169" t="str">
        <x:v>Standard</x:v>
      </x:c>
      <x:c r="C169" t="str">
        <x:v>Service Pack 2</x:v>
      </x:c>
      <x:c r="D169" t="str">
        <x:v>Fixed</x:v>
      </x:c>
      <x:c r="E169" s="3" t="n">
        <x:v>40918</x:v>
      </x:c>
      <x:c r="F169" s="3" t="n">
        <x:v>43473</x:v>
      </x:c>
      <x:c r="G169" s="3" t="n">
        <x:v/>
      </x:c>
      <x:c r="H169" s="3" t="n">
        <x:v/>
      </x:c>
      <x:c r="I169" s="3" t="n">
        <x:v>41842</x:v>
      </x:c>
      <x:c r="J169" s="3" t="n">
        <x:v>43473</x:v>
      </x:c>
      <x:c r="K169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70">
      <x:c r="A170" t="str">
        <x:v>Dynamics C5 2014</x:v>
      </x:c>
      <x:c r="B170" t="str">
        <x:v/>
      </x:c>
      <x:c r="C170" t="str">
        <x:v/>
      </x:c>
      <x:c r="D170" t="str">
        <x:v>Fixed</x:v>
      </x:c>
      <x:c r="E170" s="3" t="n">
        <x:v>41637</x:v>
      </x:c>
      <x:c r="F170" s="3" t="n">
        <x:v>43109</x:v>
      </x:c>
      <x:c r="G170" s="3" t="n">
        <x:v/>
      </x:c>
      <x:c r="H170" s="3" t="n">
        <x:v/>
      </x:c>
      <x:c r="I170" s="3" t="n">
        <x:v/>
      </x:c>
      <x:c r="J170" s="3" t="n">
        <x:v/>
      </x:c>
      <x:c r="K170" t="str">
        <x:f>=HYPERLINK("https://learn.microsoft.com/lifecycle/products/dynamics-c5-2014?branch=live", "https://learn.microsoft.com/lifecycle/products/dynamics-c5-2014?branch=live")</x:f>
        <x:v>https://learn.microsoft.com/lifecycle/products/dynamics-c5-2014?branch=live</x:v>
      </x:c>
    </x:row>
    <x:row r="171">
      <x:c r="A171" t="str">
        <x:v>Dynamics C5 2015</x:v>
      </x:c>
      <x:c r="B171" t="str">
        <x:v/>
      </x:c>
      <x:c r="C171" t="str">
        <x:v/>
      </x:c>
      <x:c r="D171" t="str">
        <x:v>Fixed</x:v>
      </x:c>
      <x:c r="E171" s="3" t="n">
        <x:v>41990</x:v>
      </x:c>
      <x:c r="F171" s="3" t="n">
        <x:v>43844</x:v>
      </x:c>
      <x:c r="G171" s="3" t="n">
        <x:v>45671</x:v>
      </x:c>
      <x:c r="H171" s="3" t="n">
        <x:v/>
      </x:c>
      <x:c r="I171" s="3" t="n">
        <x:v/>
      </x:c>
      <x:c r="J171" s="3" t="n">
        <x:v/>
      </x:c>
      <x:c r="K171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172">
      <x:c r="A172" t="str">
        <x:v>Dynamics C5 2016</x:v>
      </x:c>
      <x:c r="B172" t="str">
        <x:v/>
      </x:c>
      <x:c r="C172" t="str">
        <x:v/>
      </x:c>
      <x:c r="D172" t="str">
        <x:v>Fixed</x:v>
      </x:c>
      <x:c r="E172" s="3" t="n">
        <x:v>42372</x:v>
      </x:c>
      <x:c r="F172" s="3" t="n">
        <x:v>44299</x:v>
      </x:c>
      <x:c r="G172" s="3" t="n">
        <x:v>46126</x:v>
      </x:c>
      <x:c r="H172" s="3" t="n">
        <x:v/>
      </x:c>
      <x:c r="I172" s="3" t="n">
        <x:v/>
      </x:c>
      <x:c r="J172" s="3" t="n">
        <x:v/>
      </x:c>
      <x:c r="K172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73">
      <x:c r="A173" t="str">
        <x:v>Dynamics CRM 1.2</x:v>
      </x:c>
      <x:c r="B173" t="str">
        <x:v/>
      </x:c>
      <x:c r="C173" t="str">
        <x:v/>
      </x:c>
      <x:c r="D173" t="str">
        <x:v>Fixed</x:v>
      </x:c>
      <x:c r="E173" s="3" t="n">
        <x:v>37925</x:v>
      </x:c>
      <x:c r="F173" s="3" t="n">
        <x:v>39091</x:v>
      </x:c>
      <x:c r="G173" s="3" t="n">
        <x:v/>
      </x:c>
      <x:c r="H173" s="3" t="n">
        <x:v/>
      </x:c>
      <x:c r="I173" s="3" t="n">
        <x:v/>
      </x:c>
      <x:c r="J173" s="3" t="n">
        <x:v/>
      </x:c>
      <x:c r="K173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174">
      <x:c r="A174" t="str">
        <x:v>Dynamics CRM 2011</x:v>
      </x:c>
      <x:c r="B174" t="str">
        <x:v/>
      </x:c>
      <x:c r="C174" t="str">
        <x:v/>
      </x:c>
      <x:c r="D174" t="str">
        <x:v>Fixed</x:v>
      </x:c>
      <x:c r="E174" s="3" t="n">
        <x:v>40681</x:v>
      </x:c>
      <x:c r="F174" s="3" t="n">
        <x:v>42563</x:v>
      </x:c>
      <x:c r="G174" s="3" t="n">
        <x:v>44390</x:v>
      </x:c>
      <x:c r="H174" s="3" t="n">
        <x:v/>
      </x:c>
      <x:c r="I174" s="3" t="n">
        <x:v/>
      </x:c>
      <x:c r="J174" s="3" t="n">
        <x:v/>
      </x:c>
      <x:c r="K174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175">
      <x:c r="A175" t="str">
        <x:v>Dynamics CRM 2013</x:v>
      </x:c>
      <x:c r="B175" t="str">
        <x:v/>
      </x:c>
      <x:c r="C175" t="str">
        <x:v>Original Release (ver 6.0)</x:v>
      </x:c>
      <x:c r="D175" t="str">
        <x:v>Fixed</x:v>
      </x:c>
      <x:c r="E175" s="3" t="n">
        <x:v>41651</x:v>
      </x:c>
      <x:c r="F175" s="3" t="n">
        <x:v>43473</x:v>
      </x:c>
      <x:c r="G175" s="3" t="n">
        <x:v>45300</x:v>
      </x:c>
      <x:c r="H175" s="3" t="n">
        <x:v/>
      </x:c>
      <x:c r="I175" s="3" t="n">
        <x:v>41651</x:v>
      </x:c>
      <x:c r="J175" s="3" t="n">
        <x:v>42563</x:v>
      </x:c>
      <x:c r="K175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76">
      <x:c r="A176" t="str">
        <x:v>Dynamics CRM 2013</x:v>
      </x:c>
      <x:c r="B176" t="str">
        <x:v/>
      </x:c>
      <x:c r="C176" t="str">
        <x:v>Service Pack 1 (ver 6.1)</x:v>
      </x:c>
      <x:c r="D176" t="str">
        <x:v>Fixed</x:v>
      </x:c>
      <x:c r="E176" s="3" t="n">
        <x:v>41651</x:v>
      </x:c>
      <x:c r="F176" s="3" t="n">
        <x:v>43473</x:v>
      </x:c>
      <x:c r="G176" s="3" t="n">
        <x:v>45300</x:v>
      </x:c>
      <x:c r="H176" s="3" t="n">
        <x:v/>
      </x:c>
      <x:c r="I176" s="3" t="n">
        <x:v>41766</x:v>
      </x:c>
      <x:c r="J176" s="3" t="n">
        <x:v>45300</x:v>
      </x:c>
      <x:c r="K176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77">
      <x:c r="A177" t="str">
        <x:v>Dynamics CRM 2015</x:v>
      </x:c>
      <x:c r="B177" t="str">
        <x:v/>
      </x:c>
      <x:c r="C177" t="str">
        <x:v/>
      </x:c>
      <x:c r="D177" t="str">
        <x:v>Fixed</x:v>
      </x:c>
      <x:c r="E177" s="3" t="n">
        <x:v>42046</x:v>
      </x:c>
      <x:c r="F177" s="3" t="n">
        <x:v>43844</x:v>
      </x:c>
      <x:c r="G177" s="3" t="n">
        <x:v>45671</x:v>
      </x:c>
      <x:c r="H177" s="3" t="n">
        <x:v/>
      </x:c>
      <x:c r="I177" s="3" t="n">
        <x:v/>
      </x:c>
      <x:c r="J177" s="3" t="n">
        <x:v/>
      </x:c>
      <x:c r="K177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178">
      <x:c r="A178" t="str">
        <x:v>Dynamics CRM 2016 (Dynamics 365)</x:v>
      </x:c>
      <x:c r="B178" t="str">
        <x:v/>
      </x:c>
      <x:c r="C178" t="str">
        <x:v>Original Release (ver 8.0)</x:v>
      </x:c>
      <x:c r="D178" t="str">
        <x:v>Fixed</x:v>
      </x:c>
      <x:c r="E178" s="3" t="n">
        <x:v>42338</x:v>
      </x:c>
      <x:c r="F178" s="3" t="n">
        <x:v>44208</x:v>
      </x:c>
      <x:c r="G178" s="3" t="n">
        <x:v>46035</x:v>
      </x:c>
      <x:c r="H178" s="3" t="n">
        <x:v/>
      </x:c>
      <x:c r="I178" s="3" t="n">
        <x:v>42338</x:v>
      </x:c>
      <x:c r="J178" s="3" t="n">
        <x:v>43291</x:v>
      </x:c>
      <x:c r="K17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79">
      <x:c r="A179" t="str">
        <x:v>Dynamics CRM 2016 (Dynamics 365)</x:v>
      </x:c>
      <x:c r="B179" t="str">
        <x:v/>
      </x:c>
      <x:c r="C179" t="str">
        <x:v>Service Pack 1 (ver 8.1)</x:v>
      </x:c>
      <x:c r="D179" t="str">
        <x:v>Fixed</x:v>
      </x:c>
      <x:c r="E179" s="3" t="n">
        <x:v>42338</x:v>
      </x:c>
      <x:c r="F179" s="3" t="n">
        <x:v>44208</x:v>
      </x:c>
      <x:c r="G179" s="3" t="n">
        <x:v>46035</x:v>
      </x:c>
      <x:c r="H179" s="3" t="n">
        <x:v/>
      </x:c>
      <x:c r="I179" s="3" t="n">
        <x:v>42513</x:v>
      </x:c>
      <x:c r="J179" s="3" t="n">
        <x:v>43473</x:v>
      </x:c>
      <x:c r="K179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80">
      <x:c r="A180" t="str">
        <x:v>Dynamics CRM 2016 (Dynamics 365)</x:v>
      </x:c>
      <x:c r="B180" t="str">
        <x:v/>
      </x:c>
      <x:c r="C180" t="str">
        <x:v>December 2016 Service Pack (ver 8.2)</x:v>
      </x:c>
      <x:c r="D180" t="str">
        <x:v>Fixed</x:v>
      </x:c>
      <x:c r="E180" s="3" t="n">
        <x:v>42338</x:v>
      </x:c>
      <x:c r="F180" s="3" t="n">
        <x:v>44208</x:v>
      </x:c>
      <x:c r="G180" s="3" t="n">
        <x:v>46035</x:v>
      </x:c>
      <x:c r="H180" s="3" t="n">
        <x:v/>
      </x:c>
      <x:c r="I180" s="3" t="n">
        <x:v>42720</x:v>
      </x:c>
      <x:c r="J180" s="3" t="n">
        <x:v>46035</x:v>
      </x:c>
      <x:c r="K180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81">
      <x:c r="A181" t="str">
        <x:v>Dynamics CRM 3.0</x:v>
      </x:c>
      <x:c r="B181" t="str">
        <x:v/>
      </x:c>
      <x:c r="C181" t="str">
        <x:v/>
      </x:c>
      <x:c r="D181" t="str">
        <x:v>Fixed</x:v>
      </x:c>
      <x:c r="E181" s="3" t="n">
        <x:v>38687</x:v>
      </x:c>
      <x:c r="F181" s="3" t="n">
        <x:v>40645</x:v>
      </x:c>
      <x:c r="G181" s="3" t="n">
        <x:v>42472</x:v>
      </x:c>
      <x:c r="H181" s="3" t="n">
        <x:v/>
      </x:c>
      <x:c r="I181" s="3" t="n">
        <x:v/>
      </x:c>
      <x:c r="J181" s="3" t="n">
        <x:v/>
      </x:c>
      <x:c r="K181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182">
      <x:c r="A182" t="str">
        <x:v>Dynamics CRM 4.0</x:v>
      </x:c>
      <x:c r="B182" t="str">
        <x:v/>
      </x:c>
      <x:c r="C182" t="str">
        <x:v/>
      </x:c>
      <x:c r="D182" t="str">
        <x:v>Fixed</x:v>
      </x:c>
      <x:c r="E182" s="3" t="n">
        <x:v>39507</x:v>
      </x:c>
      <x:c r="F182" s="3" t="n">
        <x:v>41373</x:v>
      </x:c>
      <x:c r="G182" s="3" t="n">
        <x:v>43200</x:v>
      </x:c>
      <x:c r="H182" s="3" t="n">
        <x:v/>
      </x:c>
      <x:c r="I182" s="3" t="n">
        <x:v/>
      </x:c>
      <x:c r="J182" s="3" t="n">
        <x:v/>
      </x:c>
      <x:c r="K182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183">
      <x:c r="A183" t="str">
        <x:v>Dynamics Entrepreneur Solution 2008</x:v>
      </x:c>
      <x:c r="B183" t="str">
        <x:v/>
      </x:c>
      <x:c r="C183" t="str">
        <x:v/>
      </x:c>
      <x:c r="D183" t="str">
        <x:v>Fixed</x:v>
      </x:c>
      <x:c r="E183" s="3" t="n">
        <x:v>39460</x:v>
      </x:c>
      <x:c r="F183" s="3" t="n">
        <x:v>41373</x:v>
      </x:c>
      <x:c r="G183" s="3" t="n">
        <x:v/>
      </x:c>
      <x:c r="H183" s="3" t="n">
        <x:v/>
      </x:c>
      <x:c r="I183" s="3" t="n">
        <x:v/>
      </x:c>
      <x:c r="J183" s="3" t="n">
        <x:v/>
      </x:c>
      <x:c r="K183" t="str">
        <x:f>=HYPERLINK("https://learn.microsoft.com/lifecycle/products/dynamics-entrepreneur-solution-2008?branch=live", "https://learn.microsoft.com/lifecycle/products/dynamics-entrepreneur-solution-2008?branch=live")</x:f>
        <x:v>https://learn.microsoft.com/lifecycle/products/dynamics-entrepreneur-solution-2008?branch=live</x:v>
      </x:c>
    </x:row>
    <x:row r="184">
      <x:c r="A184" t="str">
        <x:v>Dynamics GP</x:v>
      </x:c>
      <x:c r="B184" t="str">
        <x:v/>
      </x:c>
      <x:c r="C184" t="str">
        <x:v/>
      </x:c>
      <x:c r="D184" t="str">
        <x:v>Modern</x:v>
      </x:c>
      <x:c r="E184" s="3" t="n">
        <x:v>43745</x:v>
      </x:c>
      <x:c r="F184" s="3" t="n">
        <x:v/>
      </x:c>
      <x:c r="G184" s="3" t="n">
        <x:v/>
      </x:c>
      <x:c r="H184" s="3" t="n">
        <x:v>47483</x:v>
      </x:c>
      <x:c r="I184" s="3" t="n">
        <x:v/>
      </x:c>
      <x:c r="J184" s="3" t="n">
        <x:v/>
      </x:c>
      <x:c r="K184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85">
      <x:c r="A185" t="str">
        <x:v>Dynamics GP 10.0</x:v>
      </x:c>
      <x:c r="B185" t="str">
        <x:v/>
      </x:c>
      <x:c r="C185" t="str">
        <x:v>Original Release</x:v>
      </x:c>
      <x:c r="D185" t="str">
        <x:v>Fixed</x:v>
      </x:c>
      <x:c r="E185" s="3" t="n">
        <x:v>39298</x:v>
      </x:c>
      <x:c r="F185" s="3" t="n">
        <x:v>41191</x:v>
      </x:c>
      <x:c r="G185" s="3" t="n">
        <x:v>43018</x:v>
      </x:c>
      <x:c r="H185" s="3" t="n">
        <x:v/>
      </x:c>
      <x:c r="I185" s="3" t="n">
        <x:v>39298</x:v>
      </x:c>
      <x:c r="J185" s="3" t="n">
        <x:v>40190</x:v>
      </x:c>
      <x:c r="K185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6">
      <x:c r="A186" t="str">
        <x:v>Dynamics GP 10.0</x:v>
      </x:c>
      <x:c r="B186" t="str">
        <x:v/>
      </x:c>
      <x:c r="C186" t="str">
        <x:v>Service Pack 1</x:v>
      </x:c>
      <x:c r="D186" t="str">
        <x:v>Fixed</x:v>
      </x:c>
      <x:c r="E186" s="3" t="n">
        <x:v>39298</x:v>
      </x:c>
      <x:c r="F186" s="3" t="n">
        <x:v>41191</x:v>
      </x:c>
      <x:c r="G186" s="3" t="n">
        <x:v>43018</x:v>
      </x:c>
      <x:c r="H186" s="3" t="n">
        <x:v/>
      </x:c>
      <x:c r="I186" s="3" t="n">
        <x:v>39402</x:v>
      </x:c>
      <x:c r="J186" s="3" t="n">
        <x:v>40463</x:v>
      </x:c>
      <x:c r="K186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7">
      <x:c r="A187" t="str">
        <x:v>Dynamics GP 10.0</x:v>
      </x:c>
      <x:c r="B187" t="str">
        <x:v/>
      </x:c>
      <x:c r="C187" t="str">
        <x:v>Service Pack 2</x:v>
      </x:c>
      <x:c r="D187" t="str">
        <x:v>Fixed</x:v>
      </x:c>
      <x:c r="E187" s="3" t="n">
        <x:v>39298</x:v>
      </x:c>
      <x:c r="F187" s="3" t="n">
        <x:v>41191</x:v>
      </x:c>
      <x:c r="G187" s="3" t="n">
        <x:v>43018</x:v>
      </x:c>
      <x:c r="H187" s="3" t="n">
        <x:v/>
      </x:c>
      <x:c r="I187" s="3" t="n">
        <x:v>39596</x:v>
      </x:c>
      <x:c r="J187" s="3" t="n">
        <x:v>40554</x:v>
      </x:c>
      <x:c r="K187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8">
      <x:c r="A188" t="str">
        <x:v>Dynamics GP 10.0</x:v>
      </x:c>
      <x:c r="B188" t="str">
        <x:v/>
      </x:c>
      <x:c r="C188" t="str">
        <x:v>Service Pack 3</x:v>
      </x:c>
      <x:c r="D188" t="str">
        <x:v>Fixed</x:v>
      </x:c>
      <x:c r="E188" s="3" t="n">
        <x:v>39298</x:v>
      </x:c>
      <x:c r="F188" s="3" t="n">
        <x:v>41191</x:v>
      </x:c>
      <x:c r="G188" s="3" t="n">
        <x:v>43018</x:v>
      </x:c>
      <x:c r="H188" s="3" t="n">
        <x:v/>
      </x:c>
      <x:c r="I188" s="3" t="n">
        <x:v>39736</x:v>
      </x:c>
      <x:c r="J188" s="3" t="n">
        <x:v>40827</x:v>
      </x:c>
      <x:c r="K18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9">
      <x:c r="A189" t="str">
        <x:v>Dynamics GP 10.0</x:v>
      </x:c>
      <x:c r="B189" t="str">
        <x:v/>
      </x:c>
      <x:c r="C189" t="str">
        <x:v>Service Pack 4</x:v>
      </x:c>
      <x:c r="D189" t="str">
        <x:v>Fixed</x:v>
      </x:c>
      <x:c r="E189" s="3" t="n">
        <x:v>39298</x:v>
      </x:c>
      <x:c r="F189" s="3" t="n">
        <x:v>41191</x:v>
      </x:c>
      <x:c r="G189" s="3" t="n">
        <x:v>43018</x:v>
      </x:c>
      <x:c r="H189" s="3" t="n">
        <x:v/>
      </x:c>
      <x:c r="I189" s="3" t="n">
        <x:v>40039</x:v>
      </x:c>
      <x:c r="J189" s="3" t="n">
        <x:v>41191</x:v>
      </x:c>
      <x:c r="K189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90">
      <x:c r="A190" t="str">
        <x:v>Dynamics GP 10.0</x:v>
      </x:c>
      <x:c r="B190" t="str">
        <x:v/>
      </x:c>
      <x:c r="C190" t="str">
        <x:v>Service Pack 5</x:v>
      </x:c>
      <x:c r="D190" t="str">
        <x:v>Fixed</x:v>
      </x:c>
      <x:c r="E190" s="3" t="n">
        <x:v>39298</x:v>
      </x:c>
      <x:c r="F190" s="3" t="n">
        <x:v>41191</x:v>
      </x:c>
      <x:c r="G190" s="3" t="n">
        <x:v>43018</x:v>
      </x:c>
      <x:c r="H190" s="3" t="n">
        <x:v/>
      </x:c>
      <x:c r="I190" s="3" t="n">
        <x:v>40390</x:v>
      </x:c>
      <x:c r="J190" s="3" t="n">
        <x:v>43018</x:v>
      </x:c>
      <x:c r="K190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91">
      <x:c r="A191" t="str">
        <x:v>Dynamics GP 2010</x:v>
      </x:c>
      <x:c r="B191" t="str">
        <x:v/>
      </x:c>
      <x:c r="C191" t="str">
        <x:v>Original Release</x:v>
      </x:c>
      <x:c r="D191" t="str">
        <x:v>Fixed</x:v>
      </x:c>
      <x:c r="E191" s="3" t="n">
        <x:v>40344</x:v>
      </x:c>
      <x:c r="F191" s="3" t="n">
        <x:v>42290</x:v>
      </x:c>
      <x:c r="G191" s="3" t="n">
        <x:v>44117</x:v>
      </x:c>
      <x:c r="H191" s="3" t="n">
        <x:v/>
      </x:c>
      <x:c r="I191" s="3" t="n">
        <x:v>40344</x:v>
      </x:c>
      <x:c r="J191" s="3" t="n">
        <x:v>41191</x:v>
      </x:c>
      <x:c r="K19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92">
      <x:c r="A192" t="str">
        <x:v>Dynamics GP 2010</x:v>
      </x:c>
      <x:c r="B192" t="str">
        <x:v/>
      </x:c>
      <x:c r="C192" t="str">
        <x:v>Service Pack 1</x:v>
      </x:c>
      <x:c r="D192" t="str">
        <x:v>Fixed</x:v>
      </x:c>
      <x:c r="E192" s="3" t="n">
        <x:v>40344</x:v>
      </x:c>
      <x:c r="F192" s="3" t="n">
        <x:v>42290</x:v>
      </x:c>
      <x:c r="G192" s="3" t="n">
        <x:v>44117</x:v>
      </x:c>
      <x:c r="H192" s="3" t="n">
        <x:v/>
      </x:c>
      <x:c r="I192" s="3" t="n">
        <x:v>40528</x:v>
      </x:c>
      <x:c r="J192" s="3" t="n">
        <x:v>41469</x:v>
      </x:c>
      <x:c r="K192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93">
      <x:c r="A193" t="str">
        <x:v>Dynamics GP 2010</x:v>
      </x:c>
      <x:c r="B193" t="str">
        <x:v/>
      </x:c>
      <x:c r="C193" t="str">
        <x:v>Service Pack 2</x:v>
      </x:c>
      <x:c r="D193" t="str">
        <x:v>Fixed</x:v>
      </x:c>
      <x:c r="E193" s="3" t="n">
        <x:v>40344</x:v>
      </x:c>
      <x:c r="F193" s="3" t="n">
        <x:v>42290</x:v>
      </x:c>
      <x:c r="G193" s="3" t="n">
        <x:v>44117</x:v>
      </x:c>
      <x:c r="H193" s="3" t="n">
        <x:v/>
      </x:c>
      <x:c r="I193" s="3" t="n">
        <x:v>40648</x:v>
      </x:c>
      <x:c r="J193" s="3" t="n">
        <x:v>41828</x:v>
      </x:c>
      <x:c r="K193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94">
      <x:c r="A194" t="str">
        <x:v>Dynamics GP 2010</x:v>
      </x:c>
      <x:c r="B194" t="str">
        <x:v/>
      </x:c>
      <x:c r="C194" t="str">
        <x:v>Service Pack 3</x:v>
      </x:c>
      <x:c r="D194" t="str">
        <x:v>Fixed</x:v>
      </x:c>
      <x:c r="E194" s="3" t="n">
        <x:v>40344</x:v>
      </x:c>
      <x:c r="F194" s="3" t="n">
        <x:v>42290</x:v>
      </x:c>
      <x:c r="G194" s="3" t="n">
        <x:v>44117</x:v>
      </x:c>
      <x:c r="H194" s="3" t="n">
        <x:v/>
      </x:c>
      <x:c r="I194" s="3" t="n">
        <x:v>41087</x:v>
      </x:c>
      <x:c r="J194" s="3" t="n">
        <x:v>42290</x:v>
      </x:c>
      <x:c r="K194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95">
      <x:c r="A195" t="str">
        <x:v>Dynamics GP 2010</x:v>
      </x:c>
      <x:c r="B195" t="str">
        <x:v/>
      </x:c>
      <x:c r="C195" t="str">
        <x:v>Service Pack 4</x:v>
      </x:c>
      <x:c r="D195" t="str">
        <x:v>Fixed</x:v>
      </x:c>
      <x:c r="E195" s="3" t="n">
        <x:v>40344</x:v>
      </x:c>
      <x:c r="F195" s="3" t="n">
        <x:v>42290</x:v>
      </x:c>
      <x:c r="G195" s="3" t="n">
        <x:v>44117</x:v>
      </x:c>
      <x:c r="H195" s="3" t="n">
        <x:v/>
      </x:c>
      <x:c r="I195" s="3" t="n">
        <x:v>41535</x:v>
      </x:c>
      <x:c r="J195" s="3" t="n">
        <x:v>44117</x:v>
      </x:c>
      <x:c r="K195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96">
      <x:c r="A196" t="str">
        <x:v>Dynamics GP 2010 R2</x:v>
      </x:c>
      <x:c r="B196" t="str">
        <x:v/>
      </x:c>
      <x:c r="C196" t="str">
        <x:v/>
      </x:c>
      <x:c r="D196" t="str">
        <x:v>Fixed</x:v>
      </x:c>
      <x:c r="E196" s="3" t="n">
        <x:v>40738</x:v>
      </x:c>
      <x:c r="F196" s="3" t="n">
        <x:v>42290</x:v>
      </x:c>
      <x:c r="G196" s="3" t="n">
        <x:v>44117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197">
      <x:c r="A197" t="str">
        <x:v>Dynamics GP 2013</x:v>
      </x:c>
      <x:c r="B197" t="str">
        <x:v/>
      </x:c>
      <x:c r="C197" t="str">
        <x:v>Original Release</x:v>
      </x:c>
      <x:c r="D197" t="str">
        <x:v>Fixed</x:v>
      </x:c>
      <x:c r="E197" s="3" t="n">
        <x:v>41345</x:v>
      </x:c>
      <x:c r="F197" s="3" t="n">
        <x:v>43200</x:v>
      </x:c>
      <x:c r="G197" s="3" t="n">
        <x:v>45027</x:v>
      </x:c>
      <x:c r="H197" s="3" t="n">
        <x:v/>
      </x:c>
      <x:c r="I197" s="3" t="n">
        <x:v>41345</x:v>
      </x:c>
      <x:c r="J197" s="3" t="n">
        <x:v>42199</x:v>
      </x:c>
      <x:c r="K197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98">
      <x:c r="A198" t="str">
        <x:v>Dynamics GP 2013</x:v>
      </x:c>
      <x:c r="B198" t="str">
        <x:v/>
      </x:c>
      <x:c r="C198" t="str">
        <x:v>Service Pack 1</x:v>
      </x:c>
      <x:c r="D198" t="str">
        <x:v>Fixed</x:v>
      </x:c>
      <x:c r="E198" s="3" t="n">
        <x:v>41345</x:v>
      </x:c>
      <x:c r="F198" s="3" t="n">
        <x:v>43200</x:v>
      </x:c>
      <x:c r="G198" s="3" t="n">
        <x:v>45027</x:v>
      </x:c>
      <x:c r="H198" s="3" t="n">
        <x:v/>
      </x:c>
      <x:c r="I198" s="3" t="n">
        <x:v>41382</x:v>
      </x:c>
      <x:c r="J198" s="3" t="n">
        <x:v>42290</x:v>
      </x:c>
      <x:c r="K198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99">
      <x:c r="A199" t="str">
        <x:v>Dynamics GP 2013</x:v>
      </x:c>
      <x:c r="B199" t="str">
        <x:v/>
      </x:c>
      <x:c r="C199" t="str">
        <x:v>Service Pack 2</x:v>
      </x:c>
      <x:c r="D199" t="str">
        <x:v>Fixed</x:v>
      </x:c>
      <x:c r="E199" s="3" t="n">
        <x:v>41345</x:v>
      </x:c>
      <x:c r="F199" s="3" t="n">
        <x:v>43200</x:v>
      </x:c>
      <x:c r="G199" s="3" t="n">
        <x:v>45027</x:v>
      </x:c>
      <x:c r="H199" s="3" t="n">
        <x:v/>
      </x:c>
      <x:c r="I199" s="3" t="n">
        <x:v>41514</x:v>
      </x:c>
      <x:c r="J199" s="3" t="n">
        <x:v>45027</x:v>
      </x:c>
      <x:c r="K199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00">
      <x:c r="A200" t="str">
        <x:v>Dynamics GP 2013 R2</x:v>
      </x:c>
      <x:c r="B200" t="str">
        <x:v/>
      </x:c>
      <x:c r="C200" t="str">
        <x:v/>
      </x:c>
      <x:c r="D200" t="str">
        <x:v>Fixed</x:v>
      </x:c>
      <x:c r="E200" s="3" t="n">
        <x:v>41872</x:v>
      </x:c>
      <x:c r="F200" s="3" t="n">
        <x:v>43200</x:v>
      </x:c>
      <x:c r="G200" s="3" t="n">
        <x:v>45027</x:v>
      </x:c>
      <x:c r="H200" s="3" t="n">
        <x:v/>
      </x:c>
      <x:c r="I200" s="3" t="n">
        <x:v/>
      </x:c>
      <x:c r="J200" s="3" t="n">
        <x:v/>
      </x:c>
      <x:c r="K200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201">
      <x:c r="A201" t="str">
        <x:v>Dynamics GP 2015</x:v>
      </x:c>
      <x:c r="B201" t="str">
        <x:v/>
      </x:c>
      <x:c r="C201" t="str">
        <x:v/>
      </x:c>
      <x:c r="D201" t="str">
        <x:v>Fixed</x:v>
      </x:c>
      <x:c r="E201" s="3" t="n">
        <x:v>42053</x:v>
      </x:c>
      <x:c r="F201" s="3" t="n">
        <x:v>43935</x:v>
      </x:c>
      <x:c r="G201" s="3" t="n">
        <x:v>45755</x:v>
      </x:c>
      <x:c r="H201" s="3" t="n">
        <x:v/>
      </x:c>
      <x:c r="I201" s="3" t="n">
        <x:v/>
      </x:c>
      <x:c r="J201" s="3" t="n">
        <x:v/>
      </x:c>
      <x:c r="K201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202">
      <x:c r="A202" t="str">
        <x:v>Dynamics GP 2015 R2</x:v>
      </x:c>
      <x:c r="B202" t="str">
        <x:v/>
      </x:c>
      <x:c r="C202" t="str">
        <x:v/>
      </x:c>
      <x:c r="D202" t="str">
        <x:v>Fixed</x:v>
      </x:c>
      <x:c r="E202" s="3" t="n">
        <x:v>42246</x:v>
      </x:c>
      <x:c r="F202" s="3" t="n">
        <x:v>43935</x:v>
      </x:c>
      <x:c r="G202" s="3" t="n">
        <x:v>45755</x:v>
      </x:c>
      <x:c r="H202" s="3" t="n">
        <x:v/>
      </x:c>
      <x:c r="I202" s="3" t="n">
        <x:v/>
      </x:c>
      <x:c r="J202" s="3" t="n">
        <x:v/>
      </x:c>
      <x:c r="K202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203">
      <x:c r="A203" t="str">
        <x:v>Dynamics GP 2016</x:v>
      </x:c>
      <x:c r="B203" t="str">
        <x:v/>
      </x:c>
      <x:c r="C203" t="str">
        <x:v/>
      </x:c>
      <x:c r="D203" t="str">
        <x:v>Fixed</x:v>
      </x:c>
      <x:c r="E203" s="3" t="n">
        <x:v>42491</x:v>
      </x:c>
      <x:c r="F203" s="3" t="n">
        <x:v>44390</x:v>
      </x:c>
      <x:c r="G203" s="3" t="n">
        <x:v>46217</x:v>
      </x:c>
      <x:c r="H203" s="3" t="n">
        <x:v/>
      </x:c>
      <x:c r="I203" s="3" t="n">
        <x:v/>
      </x:c>
      <x:c r="J203" s="3" t="n">
        <x:v/>
      </x:c>
      <x:c r="K203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04">
      <x:c r="A204" t="str">
        <x:v>Dynamics GP 2016 R2</x:v>
      </x:c>
      <x:c r="B204" t="str">
        <x:v/>
      </x:c>
      <x:c r="C204" t="str">
        <x:v/>
      </x:c>
      <x:c r="D204" t="str">
        <x:v>Fixed</x:v>
      </x:c>
      <x:c r="E204" s="3" t="n">
        <x:v>42705</x:v>
      </x:c>
      <x:c r="F204" s="3" t="n">
        <x:v>44390</x:v>
      </x:c>
      <x:c r="G204" s="3" t="n">
        <x:v>46217</x:v>
      </x:c>
      <x:c r="H204" s="3" t="n">
        <x:v/>
      </x:c>
      <x:c r="I204" s="3" t="n">
        <x:v/>
      </x:c>
      <x:c r="J204" s="3" t="n">
        <x:v/>
      </x:c>
      <x:c r="K204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05">
      <x:c r="A205" t="str">
        <x:v>Dynamics GP 2018</x:v>
      </x:c>
      <x:c r="B205" t="str">
        <x:v/>
      </x:c>
      <x:c r="C205" t="str">
        <x:v/>
      </x:c>
      <x:c r="D205" t="str">
        <x:v>Fixed</x:v>
      </x:c>
      <x:c r="E205" s="3" t="n">
        <x:v>43070</x:v>
      </x:c>
      <x:c r="F205" s="3" t="n">
        <x:v>44936</x:v>
      </x:c>
      <x:c r="G205" s="3" t="n">
        <x:v>46763</x:v>
      </x:c>
      <x:c r="H205" s="3" t="n">
        <x:v/>
      </x:c>
      <x:c r="I205" s="3" t="n">
        <x:v/>
      </x:c>
      <x:c r="J205" s="3" t="n">
        <x:v/>
      </x:c>
      <x:c r="K205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206">
      <x:c r="A206" t="str">
        <x:v>Dynamics GP 2018 R2</x:v>
      </x:c>
      <x:c r="B206" t="str">
        <x:v/>
      </x:c>
      <x:c r="C206" t="str">
        <x:v/>
      </x:c>
      <x:c r="D206" t="str">
        <x:v>Fixed</x:v>
      </x:c>
      <x:c r="E206" s="3" t="n">
        <x:v>43375</x:v>
      </x:c>
      <x:c r="F206" s="3" t="n">
        <x:v>44936</x:v>
      </x:c>
      <x:c r="G206" s="3" t="n">
        <x:v>46763</x:v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207">
      <x:c r="A207" t="str">
        <x:v>Dynamics Marketing</x:v>
      </x:c>
      <x:c r="B207" t="str">
        <x:v/>
      </x:c>
      <x:c r="C207" t="str">
        <x:v/>
      </x:c>
      <x:c r="D207" t="str">
        <x:v>Modern</x:v>
      </x:c>
      <x:c r="E207" s="3" t="n">
        <x:v>41789</x:v>
      </x:c>
      <x:c r="F207" s="3" t="n">
        <x:v/>
      </x:c>
      <x:c r="G207" s="3" t="n">
        <x:v/>
      </x:c>
      <x:c r="H207" s="3" t="n">
        <x:v>43235</x:v>
      </x:c>
      <x:c r="I207" s="3" t="n">
        <x:v/>
      </x:c>
      <x:c r="J207" s="3" t="n">
        <x:v/>
      </x:c>
      <x:c r="K207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  <x:row r="208">
      <x:c r="A208" t="str">
        <x:v>Dynamics Mobile Development Tools</x:v>
      </x:c>
      <x:c r="B208" t="str">
        <x:v/>
      </x:c>
      <x:c r="C208" t="str">
        <x:v/>
      </x:c>
      <x:c r="D208" t="str">
        <x:v>Component</x:v>
      </x:c>
      <x:c r="E208" s="3" t="n">
        <x:v>39459</x:v>
      </x:c>
      <x:c r="F208" s="3" t="n">
        <x:v>41653</x:v>
      </x:c>
      <x:c r="G208" s="3" t="n">
        <x:v/>
      </x:c>
      <x:c r="H208" s="3" t="n">
        <x:v/>
      </x:c>
      <x:c r="I208" s="3" t="n">
        <x:v/>
      </x:c>
      <x:c r="J208" s="3" t="n">
        <x:v/>
      </x:c>
      <x:c r="K208" t="str">
        <x:f>=HYPERLINK("https://learn.microsoft.com/lifecycle/products/dynamics-mobile-development-tools?branch=live", "https://learn.microsoft.com/lifecycle/products/dynamics-mobile-development-tools?branch=live")</x:f>
        <x:v>https://learn.microsoft.com/lifecycle/products/dynamics-mobile-development-tools?branch=live</x:v>
      </x:c>
    </x:row>
    <x:row r="209">
      <x:c r="A209" t="str">
        <x:v>Dynamics NAV 2009</x:v>
      </x:c>
      <x:c r="B209" t="str">
        <x:v/>
      </x:c>
      <x:c r="C209" t="str">
        <x:v>Original Release</x:v>
      </x:c>
      <x:c r="D209" t="str">
        <x:v>Fixed</x:v>
      </x:c>
      <x:c r="E209" s="3" t="n">
        <x:v>39856</x:v>
      </x:c>
      <x:c r="F209" s="3" t="n">
        <x:v>42017</x:v>
      </x:c>
      <x:c r="G209" s="3" t="n">
        <x:v>43844</x:v>
      </x:c>
      <x:c r="H209" s="3" t="n">
        <x:v/>
      </x:c>
      <x:c r="I209" s="3" t="n">
        <x:v>39856</x:v>
      </x:c>
      <x:c r="J209" s="3" t="n">
        <x:v>40827</x:v>
      </x:c>
      <x:c r="K209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210">
      <x:c r="A210" t="str">
        <x:v>Dynamics NAV 2009</x:v>
      </x:c>
      <x:c r="B210" t="str">
        <x:v/>
      </x:c>
      <x:c r="C210" t="str">
        <x:v>Service Pack 1</x:v>
      </x:c>
      <x:c r="D210" t="str">
        <x:v>Fixed</x:v>
      </x:c>
      <x:c r="E210" s="3" t="n">
        <x:v>39856</x:v>
      </x:c>
      <x:c r="F210" s="3" t="n">
        <x:v>42017</x:v>
      </x:c>
      <x:c r="G210" s="3" t="n">
        <x:v>43844</x:v>
      </x:c>
      <x:c r="H210" s="3" t="n">
        <x:v/>
      </x:c>
      <x:c r="I210" s="3" t="n">
        <x:v>40053</x:v>
      </x:c>
      <x:c r="J210" s="3" t="n">
        <x:v>43844</x:v>
      </x:c>
      <x:c r="K210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211">
      <x:c r="A211" t="str">
        <x:v>Dynamics NAV 2009 R2</x:v>
      </x:c>
      <x:c r="B211" t="str">
        <x:v/>
      </x:c>
      <x:c r="C211" t="str">
        <x:v/>
      </x:c>
      <x:c r="D211" t="str">
        <x:v>Fixed</x:v>
      </x:c>
      <x:c r="E211" s="3" t="n">
        <x:v>40617</x:v>
      </x:c>
      <x:c r="F211" s="3" t="n">
        <x:v>42017</x:v>
      </x:c>
      <x:c r="G211" s="3" t="n">
        <x:v>43844</x:v>
      </x:c>
      <x:c r="H211" s="3" t="n">
        <x:v/>
      </x:c>
      <x:c r="I211" s="3" t="n">
        <x:v/>
      </x:c>
      <x:c r="J211" s="3" t="n">
        <x:v/>
      </x:c>
      <x:c r="K211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212">
      <x:c r="A212" t="str">
        <x:v>Dynamics NAV 2013</x:v>
      </x:c>
      <x:c r="B212" t="str">
        <x:v/>
      </x:c>
      <x:c r="C212" t="str">
        <x:v/>
      </x:c>
      <x:c r="D212" t="str">
        <x:v>Fixed</x:v>
      </x:c>
      <x:c r="E212" s="3" t="n">
        <x:v>41262</x:v>
      </x:c>
      <x:c r="F212" s="3" t="n">
        <x:v>43109</x:v>
      </x:c>
      <x:c r="G212" s="3" t="n">
        <x:v>44936</x:v>
      </x:c>
      <x:c r="H212" s="3" t="n">
        <x:v/>
      </x:c>
      <x:c r="I212" s="3" t="n">
        <x:v/>
      </x:c>
      <x:c r="J212" s="3" t="n">
        <x:v/>
      </x:c>
      <x:c r="K212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213">
      <x:c r="A213" t="str">
        <x:v>Dynamics NAV 2013 R2</x:v>
      </x:c>
      <x:c r="B213" t="str">
        <x:v/>
      </x:c>
      <x:c r="C213" t="str">
        <x:v/>
      </x:c>
      <x:c r="D213" t="str">
        <x:v>Fixed</x:v>
      </x:c>
      <x:c r="E213" s="3" t="n">
        <x:v>41638</x:v>
      </x:c>
      <x:c r="F213" s="3" t="n">
        <x:v>43109</x:v>
      </x:c>
      <x:c r="G213" s="3" t="n">
        <x:v>44936</x:v>
      </x:c>
      <x:c r="H213" s="3" t="n">
        <x:v/>
      </x:c>
      <x:c r="I213" s="3" t="n">
        <x:v/>
      </x:c>
      <x:c r="J213" s="3" t="n">
        <x:v/>
      </x:c>
      <x:c r="K213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214">
      <x:c r="A214" t="str">
        <x:v>Dynamics NAV 2015</x:v>
      </x:c>
      <x:c r="B214" t="str">
        <x:v/>
      </x:c>
      <x:c r="C214" t="str">
        <x:v/>
      </x:c>
      <x:c r="D214" t="str">
        <x:v>Fixed</x:v>
      </x:c>
      <x:c r="E214" s="3" t="n">
        <x:v>41990</x:v>
      </x:c>
      <x:c r="F214" s="3" t="n">
        <x:v>43844</x:v>
      </x:c>
      <x:c r="G214" s="3" t="n">
        <x:v>45671</x:v>
      </x:c>
      <x:c r="H214" s="3" t="n">
        <x:v/>
      </x:c>
      <x:c r="I214" s="3" t="n">
        <x:v/>
      </x:c>
      <x:c r="J214" s="3" t="n">
        <x:v/>
      </x:c>
      <x:c r="K214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215">
      <x:c r="A215" t="str">
        <x:v>Dynamics NAV 2016</x:v>
      </x:c>
      <x:c r="B215" t="str">
        <x:v/>
      </x:c>
      <x:c r="C215" t="str">
        <x:v/>
      </x:c>
      <x:c r="D215" t="str">
        <x:v>Fixed</x:v>
      </x:c>
      <x:c r="E215" s="3" t="n">
        <x:v>42372</x:v>
      </x:c>
      <x:c r="F215" s="3" t="n">
        <x:v>44299</x:v>
      </x:c>
      <x:c r="G215" s="3" t="n">
        <x:v>46126</x:v>
      </x:c>
      <x:c r="H215" s="3" t="n">
        <x:v/>
      </x:c>
      <x:c r="I215" s="3" t="n">
        <x:v/>
      </x:c>
      <x:c r="J215" s="3" t="n">
        <x:v/>
      </x:c>
      <x:c r="K215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16">
      <x:c r="A216" t="str">
        <x:v>Dynamics NAV 2017</x:v>
      </x:c>
      <x:c r="B216" t="str">
        <x:v/>
      </x:c>
      <x:c r="C216" t="str">
        <x:v/>
      </x:c>
      <x:c r="D216" t="str">
        <x:v>Fixed</x:v>
      </x:c>
      <x:c r="E216" s="3" t="n">
        <x:v>42670</x:v>
      </x:c>
      <x:c r="F216" s="3" t="n">
        <x:v>44572</x:v>
      </x:c>
      <x:c r="G216" s="3" t="n">
        <x:v>46398</x:v>
      </x:c>
      <x:c r="H216" s="3" t="n">
        <x:v/>
      </x:c>
      <x:c r="I216" s="3" t="n">
        <x:v/>
      </x:c>
      <x:c r="J216" s="3" t="n">
        <x:v/>
      </x:c>
      <x:c r="K216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217">
      <x:c r="A217" t="str">
        <x:v>Dynamics NAV 2018</x:v>
      </x:c>
      <x:c r="B217" t="str">
        <x:v/>
      </x:c>
      <x:c r="C217" t="str">
        <x:v/>
      </x:c>
      <x:c r="D217" t="str">
        <x:v>Fixed</x:v>
      </x:c>
      <x:c r="E217" s="3" t="n">
        <x:v>43070</x:v>
      </x:c>
      <x:c r="F217" s="3" t="n">
        <x:v>44936</x:v>
      </x:c>
      <x:c r="G217" s="3" t="n">
        <x:v>46763</x:v>
      </x:c>
      <x:c r="H217" s="3" t="n">
        <x:v/>
      </x:c>
      <x:c r="I217" s="3" t="n">
        <x:v/>
      </x:c>
      <x:c r="J217" s="3" t="n">
        <x:v/>
      </x:c>
      <x:c r="K217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218">
      <x:c r="A218" t="str">
        <x:v>Dynamics NAV 4.0</x:v>
      </x:c>
      <x:c r="B218" t="str">
        <x:v/>
      </x:c>
      <x:c r="C218" t="str">
        <x:v>Original Release</x:v>
      </x:c>
      <x:c r="D218" t="str">
        <x:v>Fixed</x:v>
      </x:c>
      <x:c r="E218" s="3" t="n">
        <x:v>38333</x:v>
      </x:c>
      <x:c r="F218" s="3" t="n">
        <x:v>40190</x:v>
      </x:c>
      <x:c r="G218" s="3" t="n">
        <x:v/>
      </x:c>
      <x:c r="H218" s="3" t="n">
        <x:v/>
      </x:c>
      <x:c r="I218" s="3" t="n">
        <x:v>38333</x:v>
      </x:c>
      <x:c r="J218" s="3" t="n">
        <x:v>40190</x:v>
      </x:c>
      <x:c r="K218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9">
      <x:c r="A219" t="str">
        <x:v>Dynamics NAV 4.0</x:v>
      </x:c>
      <x:c r="B219" t="str">
        <x:v/>
      </x:c>
      <x:c r="C219" t="str">
        <x:v>Service Pack 1</x:v>
      </x:c>
      <x:c r="D219" t="str">
        <x:v>Fixed</x:v>
      </x:c>
      <x:c r="E219" s="3" t="n">
        <x:v>38333</x:v>
      </x:c>
      <x:c r="F219" s="3" t="n">
        <x:v>40190</x:v>
      </x:c>
      <x:c r="G219" s="3" t="n">
        <x:v/>
      </x:c>
      <x:c r="H219" s="3" t="n">
        <x:v/>
      </x:c>
      <x:c r="I219" s="3" t="n">
        <x:v>38657</x:v>
      </x:c>
      <x:c r="J219" s="3" t="n">
        <x:v>39273</x:v>
      </x:c>
      <x:c r="K219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20">
      <x:c r="A220" t="str">
        <x:v>Dynamics NAV 4.0</x:v>
      </x:c>
      <x:c r="B220" t="str">
        <x:v/>
      </x:c>
      <x:c r="C220" t="str">
        <x:v>Service Pack 2</x:v>
      </x:c>
      <x:c r="D220" t="str">
        <x:v>Fixed</x:v>
      </x:c>
      <x:c r="E220" s="3" t="n">
        <x:v>38333</x:v>
      </x:c>
      <x:c r="F220" s="3" t="n">
        <x:v>40190</x:v>
      </x:c>
      <x:c r="G220" s="3" t="n">
        <x:v/>
      </x:c>
      <x:c r="H220" s="3" t="n">
        <x:v/>
      </x:c>
      <x:c r="I220" s="3" t="n">
        <x:v>38833</x:v>
      </x:c>
      <x:c r="J220" s="3" t="n">
        <x:v>39455</x:v>
      </x:c>
      <x:c r="K220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21">
      <x:c r="A221" t="str">
        <x:v>Dynamics NAV 4.0</x:v>
      </x:c>
      <x:c r="B221" t="str">
        <x:v/>
      </x:c>
      <x:c r="C221" t="str">
        <x:v>Service Pack 3</x:v>
      </x:c>
      <x:c r="D221" t="str">
        <x:v>Fixed</x:v>
      </x:c>
      <x:c r="E221" s="3" t="n">
        <x:v>38333</x:v>
      </x:c>
      <x:c r="F221" s="3" t="n">
        <x:v>40190</x:v>
      </x:c>
      <x:c r="G221" s="3" t="n">
        <x:v/>
      </x:c>
      <x:c r="H221" s="3" t="n">
        <x:v/>
      </x:c>
      <x:c r="I221" s="3" t="n">
        <x:v>39013</x:v>
      </x:c>
      <x:c r="J221" s="3" t="n">
        <x:v>40190</x:v>
      </x:c>
      <x:c r="K221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22">
      <x:c r="A222" t="str">
        <x:v>Dynamics NAV 5.0</x:v>
      </x:c>
      <x:c r="B222" t="str">
        <x:v/>
      </x:c>
      <x:c r="C222" t="str">
        <x:v>Original Release</x:v>
      </x:c>
      <x:c r="D222" t="str">
        <x:v>Fixed</x:v>
      </x:c>
      <x:c r="E222" s="3" t="n">
        <x:v>39173</x:v>
      </x:c>
      <x:c r="F222" s="3" t="n">
        <x:v>41009</x:v>
      </x:c>
      <x:c r="G222" s="3" t="n">
        <x:v>42836</x:v>
      </x:c>
      <x:c r="H222" s="3" t="n">
        <x:v/>
      </x:c>
      <x:c r="I222" s="3" t="n">
        <x:v>39173</x:v>
      </x:c>
      <x:c r="J222" s="3" t="n">
        <x:v>40281</x:v>
      </x:c>
      <x:c r="K222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23">
      <x:c r="A223" t="str">
        <x:v>Dynamics NAV 5.0</x:v>
      </x:c>
      <x:c r="B223" t="str">
        <x:v/>
      </x:c>
      <x:c r="C223" t="str">
        <x:v>Service Pack 1</x:v>
      </x:c>
      <x:c r="D223" t="str">
        <x:v>Fixed</x:v>
      </x:c>
      <x:c r="E223" s="3" t="n">
        <x:v>39173</x:v>
      </x:c>
      <x:c r="F223" s="3" t="n">
        <x:v>41009</x:v>
      </x:c>
      <x:c r="G223" s="3" t="n">
        <x:v>42836</x:v>
      </x:c>
      <x:c r="H223" s="3" t="n">
        <x:v/>
      </x:c>
      <x:c r="I223" s="3" t="n">
        <x:v>39538</x:v>
      </x:c>
      <x:c r="J223" s="3" t="n">
        <x:v>42836</x:v>
      </x:c>
      <x:c r="K223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24">
      <x:c r="A224" t="str">
        <x:v>Dynamics POS 2.0</x:v>
      </x:c>
      <x:c r="B224" t="str">
        <x:v/>
      </x:c>
      <x:c r="C224" t="str">
        <x:v/>
      </x:c>
      <x:c r="D224" t="str">
        <x:v>Fixed</x:v>
      </x:c>
      <x:c r="E224" s="3" t="n">
        <x:v>39109</x:v>
      </x:c>
      <x:c r="F224" s="3" t="n">
        <x:v>41009</x:v>
      </x:c>
      <x:c r="G224" s="3" t="n">
        <x:v/>
      </x:c>
      <x:c r="H224" s="3" t="n">
        <x:v/>
      </x:c>
      <x:c r="I224" s="3" t="n">
        <x:v/>
      </x:c>
      <x:c r="J224" s="3" t="n">
        <x:v/>
      </x:c>
      <x:c r="K224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225">
      <x:c r="A225" t="str">
        <x:v>Dynamics POS 2009</x:v>
      </x:c>
      <x:c r="B225" t="str">
        <x:v/>
      </x:c>
      <x:c r="C225" t="str">
        <x:v>Original Release</x:v>
      </x:c>
      <x:c r="D225" t="str">
        <x:v>Fixed</x:v>
      </x:c>
      <x:c r="E225" s="3" t="n">
        <x:v>39981</x:v>
      </x:c>
      <x:c r="F225" s="3" t="n">
        <x:v>41828</x:v>
      </x:c>
      <x:c r="G225" s="3" t="n">
        <x:v>43655</x:v>
      </x:c>
      <x:c r="H225" s="3" t="n">
        <x:v/>
      </x:c>
      <x:c r="I225" s="3" t="n">
        <x:v>39981</x:v>
      </x:c>
      <x:c r="J225" s="3" t="n">
        <x:v>40554</x:v>
      </x:c>
      <x:c r="K225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26">
      <x:c r="A226" t="str">
        <x:v>Dynamics POS 2009</x:v>
      </x:c>
      <x:c r="B226" t="str">
        <x:v/>
      </x:c>
      <x:c r="C226" t="str">
        <x:v>Service Pack 1</x:v>
      </x:c>
      <x:c r="D226" t="str">
        <x:v>Fixed</x:v>
      </x:c>
      <x:c r="E226" s="3" t="n">
        <x:v>39981</x:v>
      </x:c>
      <x:c r="F226" s="3" t="n">
        <x:v>41828</x:v>
      </x:c>
      <x:c r="G226" s="3" t="n">
        <x:v>43655</x:v>
      </x:c>
      <x:c r="H226" s="3" t="n">
        <x:v/>
      </x:c>
      <x:c r="I226" s="3" t="n">
        <x:v>40101</x:v>
      </x:c>
      <x:c r="J226" s="3" t="n">
        <x:v>41828</x:v>
      </x:c>
      <x:c r="K226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27">
      <x:c r="A227" t="str">
        <x:v>Dynamics POS 2009</x:v>
      </x:c>
      <x:c r="B227" t="str">
        <x:v/>
      </x:c>
      <x:c r="C227" t="str">
        <x:v>Service Pack 2</x:v>
      </x:c>
      <x:c r="D227" t="str">
        <x:v>Fixed</x:v>
      </x:c>
      <x:c r="E227" s="3" t="n">
        <x:v>39981</x:v>
      </x:c>
      <x:c r="F227" s="3" t="n">
        <x:v>41828</x:v>
      </x:c>
      <x:c r="G227" s="3" t="n">
        <x:v>43655</x:v>
      </x:c>
      <x:c r="H227" s="3" t="n">
        <x:v/>
      </x:c>
      <x:c r="I227" s="3" t="n">
        <x:v>41453</x:v>
      </x:c>
      <x:c r="J227" s="3" t="n">
        <x:v>43655</x:v>
      </x:c>
      <x:c r="K227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28">
      <x:c r="A228" t="str">
        <x:v>Dynamics Retail Management System 1.3</x:v>
      </x:c>
      <x:c r="B228" t="str">
        <x:v>Headquarters</x:v>
      </x:c>
      <x:c r="C228" t="str">
        <x:v/>
      </x:c>
      <x:c r="D228" t="str">
        <x:v>Fixed</x:v>
      </x:c>
      <x:c r="E228" s="3" t="n">
        <x:v>38748</x:v>
      </x:c>
      <x:c r="F228" s="3" t="n">
        <x:v>40645</x:v>
      </x:c>
      <x:c r="G228" s="3" t="n">
        <x:v/>
      </x:c>
      <x:c r="H228" s="3" t="n">
        <x:v/>
      </x:c>
      <x:c r="I228" s="3" t="n">
        <x:v/>
      </x:c>
      <x:c r="J228" s="3" t="n">
        <x:v/>
      </x:c>
      <x:c r="K228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229">
      <x:c r="A229" t="str">
        <x:v>Dynamics Retail Management System 1.3</x:v>
      </x:c>
      <x:c r="B229" t="str">
        <x:v>Store Operations</x:v>
      </x:c>
      <x:c r="C229" t="str">
        <x:v/>
      </x:c>
      <x:c r="D229" t="str">
        <x:v>Fixed</x:v>
      </x:c>
      <x:c r="E229" s="3" t="n">
        <x:v>38748</x:v>
      </x:c>
      <x:c r="F229" s="3" t="n">
        <x:v>40645</x:v>
      </x:c>
      <x:c r="G229" s="3" t="n">
        <x:v/>
      </x:c>
      <x:c r="H229" s="3" t="n">
        <x:v/>
      </x:c>
      <x:c r="I229" s="3" t="n">
        <x:v/>
      </x:c>
      <x:c r="J229" s="3" t="n">
        <x:v/>
      </x:c>
      <x:c r="K229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230">
      <x:c r="A230" t="str">
        <x:v>Dynamics Retail Management System 2.0</x:v>
      </x:c>
      <x:c r="B230" t="str">
        <x:v>Headquarters</x:v>
      </x:c>
      <x:c r="C230" t="str">
        <x:v>Service Pack 1</x:v>
      </x:c>
      <x:c r="D230" t="str">
        <x:v>Fixed</x:v>
      </x:c>
      <x:c r="E230" s="3" t="n">
        <x:v>39294</x:v>
      </x:c>
      <x:c r="F230" s="3" t="n">
        <x:v>42561</x:v>
      </x:c>
      <x:c r="G230" s="3" t="n">
        <x:v>44390</x:v>
      </x:c>
      <x:c r="H230" s="3" t="n">
        <x:v/>
      </x:c>
      <x:c r="I230" s="3" t="n">
        <x:v>39294</x:v>
      </x:c>
      <x:c r="J230" s="3" t="n">
        <x:v>39735</x:v>
      </x:c>
      <x:c r="K23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1">
      <x:c r="A231" t="str">
        <x:v>Dynamics Retail Management System 2.0</x:v>
      </x:c>
      <x:c r="B231" t="str">
        <x:v>Headquarters</x:v>
      </x:c>
      <x:c r="C231" t="str">
        <x:v>Service Pack 2</x:v>
      </x:c>
      <x:c r="D231" t="str">
        <x:v>Fixed</x:v>
      </x:c>
      <x:c r="E231" s="3" t="n">
        <x:v>39294</x:v>
      </x:c>
      <x:c r="F231" s="3" t="n">
        <x:v>42561</x:v>
      </x:c>
      <x:c r="G231" s="3" t="n">
        <x:v>44390</x:v>
      </x:c>
      <x:c r="H231" s="3" t="n">
        <x:v/>
      </x:c>
      <x:c r="I231" s="3" t="n">
        <x:v>39591</x:v>
      </x:c>
      <x:c r="J231" s="3" t="n">
        <x:v>40372</x:v>
      </x:c>
      <x:c r="K23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2">
      <x:c r="A232" t="str">
        <x:v>Dynamics Retail Management System 2.0</x:v>
      </x:c>
      <x:c r="B232" t="str">
        <x:v>Headquarters</x:v>
      </x:c>
      <x:c r="C232" t="str">
        <x:v>Service Pack 3</x:v>
      </x:c>
      <x:c r="D232" t="str">
        <x:v>Fixed</x:v>
      </x:c>
      <x:c r="E232" s="3" t="n">
        <x:v>39294</x:v>
      </x:c>
      <x:c r="F232" s="3" t="n">
        <x:v>42561</x:v>
      </x:c>
      <x:c r="G232" s="3" t="n">
        <x:v>44390</x:v>
      </x:c>
      <x:c r="H232" s="3" t="n">
        <x:v/>
      </x:c>
      <x:c r="I232" s="3" t="n">
        <x:v>39920</x:v>
      </x:c>
      <x:c r="J232" s="3" t="n">
        <x:v>41009</x:v>
      </x:c>
      <x:c r="K23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3">
      <x:c r="A233" t="str">
        <x:v>Dynamics Retail Management System 2.0</x:v>
      </x:c>
      <x:c r="B233" t="str">
        <x:v>Headquarters</x:v>
      </x:c>
      <x:c r="C233" t="str">
        <x:v>Service Pack 4</x:v>
      </x:c>
      <x:c r="D233" t="str">
        <x:v>Fixed</x:v>
      </x:c>
      <x:c r="E233" s="3" t="n">
        <x:v>39294</x:v>
      </x:c>
      <x:c r="F233" s="3" t="n">
        <x:v>42561</x:v>
      </x:c>
      <x:c r="G233" s="3" t="n">
        <x:v>44390</x:v>
      </x:c>
      <x:c r="H233" s="3" t="n">
        <x:v/>
      </x:c>
      <x:c r="I233" s="3" t="n">
        <x:v>40605</x:v>
      </x:c>
      <x:c r="J233" s="3" t="n">
        <x:v>42290</x:v>
      </x:c>
      <x:c r="K23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4">
      <x:c r="A234" t="str">
        <x:v>Dynamics Retail Management System 2.0</x:v>
      </x:c>
      <x:c r="B234" t="str">
        <x:v>Headquarters</x:v>
      </x:c>
      <x:c r="C234" t="str">
        <x:v>Service Pack 5</x:v>
      </x:c>
      <x:c r="D234" t="str">
        <x:v>Fixed</x:v>
      </x:c>
      <x:c r="E234" s="3" t="n">
        <x:v>39294</x:v>
      </x:c>
      <x:c r="F234" s="3" t="n">
        <x:v>42561</x:v>
      </x:c>
      <x:c r="G234" s="3" t="n">
        <x:v>44390</x:v>
      </x:c>
      <x:c r="H234" s="3" t="n">
        <x:v/>
      </x:c>
      <x:c r="I234" s="3" t="n">
        <x:v>41604</x:v>
      </x:c>
      <x:c r="J234" s="3" t="n">
        <x:v>44390</x:v>
      </x:c>
      <x:c r="K23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5">
      <x:c r="A235" t="str">
        <x:v>Dynamics Retail Management System 2.0</x:v>
      </x:c>
      <x:c r="B235" t="str">
        <x:v>Store Operations</x:v>
      </x:c>
      <x:c r="C235" t="str">
        <x:v>Service Pack 1</x:v>
      </x:c>
      <x:c r="D235" t="str">
        <x:v>Fixed</x:v>
      </x:c>
      <x:c r="E235" s="3" t="n">
        <x:v>39294</x:v>
      </x:c>
      <x:c r="F235" s="3" t="n">
        <x:v>42561</x:v>
      </x:c>
      <x:c r="G235" s="3" t="n">
        <x:v>44390</x:v>
      </x:c>
      <x:c r="H235" s="3" t="n">
        <x:v/>
      </x:c>
      <x:c r="I235" s="3" t="n">
        <x:v>39294</x:v>
      </x:c>
      <x:c r="J235" s="3" t="n">
        <x:v>39735</x:v>
      </x:c>
      <x:c r="K23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6">
      <x:c r="A236" t="str">
        <x:v>Dynamics Retail Management System 2.0</x:v>
      </x:c>
      <x:c r="B236" t="str">
        <x:v>Store Operations</x:v>
      </x:c>
      <x:c r="C236" t="str">
        <x:v>Service Pack 2</x:v>
      </x:c>
      <x:c r="D236" t="str">
        <x:v>Fixed</x:v>
      </x:c>
      <x:c r="E236" s="3" t="n">
        <x:v>39294</x:v>
      </x:c>
      <x:c r="F236" s="3" t="n">
        <x:v>42561</x:v>
      </x:c>
      <x:c r="G236" s="3" t="n">
        <x:v>44390</x:v>
      </x:c>
      <x:c r="H236" s="3" t="n">
        <x:v/>
      </x:c>
      <x:c r="I236" s="3" t="n">
        <x:v>39591</x:v>
      </x:c>
      <x:c r="J236" s="3" t="n">
        <x:v>40372</x:v>
      </x:c>
      <x:c r="K23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7">
      <x:c r="A237" t="str">
        <x:v>Dynamics Retail Management System 2.0</x:v>
      </x:c>
      <x:c r="B237" t="str">
        <x:v>Store Operations</x:v>
      </x:c>
      <x:c r="C237" t="str">
        <x:v>Service Pack 3</x:v>
      </x:c>
      <x:c r="D237" t="str">
        <x:v>Fixed</x:v>
      </x:c>
      <x:c r="E237" s="3" t="n">
        <x:v>39294</x:v>
      </x:c>
      <x:c r="F237" s="3" t="n">
        <x:v>42561</x:v>
      </x:c>
      <x:c r="G237" s="3" t="n">
        <x:v>44390</x:v>
      </x:c>
      <x:c r="H237" s="3" t="n">
        <x:v/>
      </x:c>
      <x:c r="I237" s="3" t="n">
        <x:v>39920</x:v>
      </x:c>
      <x:c r="J237" s="3" t="n">
        <x:v>41009</x:v>
      </x:c>
      <x:c r="K23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8">
      <x:c r="A238" t="str">
        <x:v>Dynamics Retail Management System 2.0</x:v>
      </x:c>
      <x:c r="B238" t="str">
        <x:v>Store Operations</x:v>
      </x:c>
      <x:c r="C238" t="str">
        <x:v>Service Pack 4</x:v>
      </x:c>
      <x:c r="D238" t="str">
        <x:v>Fixed</x:v>
      </x:c>
      <x:c r="E238" s="3" t="n">
        <x:v>39294</x:v>
      </x:c>
      <x:c r="F238" s="3" t="n">
        <x:v>42561</x:v>
      </x:c>
      <x:c r="G238" s="3" t="n">
        <x:v>44390</x:v>
      </x:c>
      <x:c r="H238" s="3" t="n">
        <x:v/>
      </x:c>
      <x:c r="I238" s="3" t="n">
        <x:v>40605</x:v>
      </x:c>
      <x:c r="J238" s="3" t="n">
        <x:v>42290</x:v>
      </x:c>
      <x:c r="K23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9">
      <x:c r="A239" t="str">
        <x:v>Dynamics Retail Management System 2.0</x:v>
      </x:c>
      <x:c r="B239" t="str">
        <x:v>Store Operations</x:v>
      </x:c>
      <x:c r="C239" t="str">
        <x:v>Service Pack 5</x:v>
      </x:c>
      <x:c r="D239" t="str">
        <x:v>Fixed</x:v>
      </x:c>
      <x:c r="E239" s="3" t="n">
        <x:v>39294</x:v>
      </x:c>
      <x:c r="F239" s="3" t="n">
        <x:v>42561</x:v>
      </x:c>
      <x:c r="G239" s="3" t="n">
        <x:v>44390</x:v>
      </x:c>
      <x:c r="H239" s="3" t="n">
        <x:v/>
      </x:c>
      <x:c r="I239" s="3" t="n">
        <x:v>41604</x:v>
      </x:c>
      <x:c r="J239" s="3" t="n">
        <x:v>44390</x:v>
      </x:c>
      <x:c r="K23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40">
      <x:c r="A240" t="str">
        <x:v>Dynamics SL 2011</x:v>
      </x:c>
      <x:c r="B240" t="str">
        <x:v/>
      </x:c>
      <x:c r="C240" t="str">
        <x:v>Original Release</x:v>
      </x:c>
      <x:c r="D240" t="str">
        <x:v>Fixed</x:v>
      </x:c>
      <x:c r="E240" s="3" t="n">
        <x:v>40709</x:v>
      </x:c>
      <x:c r="F240" s="3" t="n">
        <x:v>42563</x:v>
      </x:c>
      <x:c r="G240" s="3" t="n">
        <x:v>44390</x:v>
      </x:c>
      <x:c r="H240" s="3" t="n">
        <x:v/>
      </x:c>
      <x:c r="I240" s="3" t="n">
        <x:v>40709</x:v>
      </x:c>
      <x:c r="J240" s="3" t="n">
        <x:v>41653</x:v>
      </x:c>
      <x:c r="K240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41">
      <x:c r="A241" t="str">
        <x:v>Dynamics SL 2011</x:v>
      </x:c>
      <x:c r="B241" t="str">
        <x:v/>
      </x:c>
      <x:c r="C241" t="str">
        <x:v>Service Pack 1</x:v>
      </x:c>
      <x:c r="D241" t="str">
        <x:v>Fixed</x:v>
      </x:c>
      <x:c r="E241" s="3" t="n">
        <x:v>40709</x:v>
      </x:c>
      <x:c r="F241" s="3" t="n">
        <x:v>42563</x:v>
      </x:c>
      <x:c r="G241" s="3" t="n">
        <x:v>44390</x:v>
      </x:c>
      <x:c r="H241" s="3" t="n">
        <x:v/>
      </x:c>
      <x:c r="I241" s="3" t="n">
        <x:v>40858</x:v>
      </x:c>
      <x:c r="J241" s="3" t="n">
        <x:v>42290</x:v>
      </x:c>
      <x:c r="K241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42">
      <x:c r="A242" t="str">
        <x:v>Dynamics SL 2011</x:v>
      </x:c>
      <x:c r="B242" t="str">
        <x:v/>
      </x:c>
      <x:c r="C242" t="str">
        <x:v>Service Pack 2</x:v>
      </x:c>
      <x:c r="D242" t="str">
        <x:v>Fixed</x:v>
      </x:c>
      <x:c r="E242" s="3" t="n">
        <x:v>40709</x:v>
      </x:c>
      <x:c r="F242" s="3" t="n">
        <x:v>42563</x:v>
      </x:c>
      <x:c r="G242" s="3" t="n">
        <x:v>44390</x:v>
      </x:c>
      <x:c r="H242" s="3" t="n">
        <x:v/>
      </x:c>
      <x:c r="I242" s="3" t="n">
        <x:v>41521</x:v>
      </x:c>
      <x:c r="J242" s="3" t="n">
        <x:v>42563</x:v>
      </x:c>
      <x:c r="K242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43">
      <x:c r="A243" t="str">
        <x:v>Dynamics SL 2011</x:v>
      </x:c>
      <x:c r="B243" t="str">
        <x:v/>
      </x:c>
      <x:c r="C243" t="str">
        <x:v>Service Pack 3</x:v>
      </x:c>
      <x:c r="D243" t="str">
        <x:v>Fixed</x:v>
      </x:c>
      <x:c r="E243" s="3" t="n">
        <x:v>40709</x:v>
      </x:c>
      <x:c r="F243" s="3" t="n">
        <x:v>42563</x:v>
      </x:c>
      <x:c r="G243" s="3" t="n">
        <x:v>44390</x:v>
      </x:c>
      <x:c r="H243" s="3" t="n">
        <x:v/>
      </x:c>
      <x:c r="I243" s="3" t="n">
        <x:v>42157</x:v>
      </x:c>
      <x:c r="J243" s="3" t="n">
        <x:v>44390</x:v>
      </x:c>
      <x:c r="K243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44">
      <x:c r="A244" t="str">
        <x:v>Dynamics SL 2015</x:v>
      </x:c>
      <x:c r="B244" t="str">
        <x:v/>
      </x:c>
      <x:c r="C244" t="str">
        <x:v/>
      </x:c>
      <x:c r="D244" t="str">
        <x:v>Fixed</x:v>
      </x:c>
      <x:c r="E244" s="3" t="n">
        <x:v>42002</x:v>
      </x:c>
      <x:c r="F244" s="3" t="n">
        <x:v>43844</x:v>
      </x:c>
      <x:c r="G244" s="3" t="n">
        <x:v>45671</x:v>
      </x:c>
      <x:c r="H244" s="3" t="n">
        <x:v/>
      </x:c>
      <x:c r="I244" s="3" t="n">
        <x:v/>
      </x:c>
      <x:c r="J244" s="3" t="n">
        <x:v/>
      </x:c>
      <x:c r="K244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245">
      <x:c r="A245" t="str">
        <x:v>Dynamics SL 2018</x:v>
      </x:c>
      <x:c r="B245" t="str">
        <x:v/>
      </x:c>
      <x:c r="C245" t="str">
        <x:v/>
      </x:c>
      <x:c r="D245" t="str">
        <x:v>Fixed</x:v>
      </x:c>
      <x:c r="E245" s="3" t="n">
        <x:v>43221</x:v>
      </x:c>
      <x:c r="F245" s="3" t="n">
        <x:v>45300</x:v>
      </x:c>
      <x:c r="G245" s="3" t="n">
        <x:v>46945</x:v>
      </x:c>
      <x:c r="H245" s="3" t="n">
        <x:v/>
      </x:c>
      <x:c r="I245" s="3" t="n">
        <x:v/>
      </x:c>
      <x:c r="J245" s="3" t="n">
        <x:v/>
      </x:c>
      <x:c r="K245" t="str">
        <x:f>=HYPERLINK("https://learn.microsoft.com/lifecycle/products/dynamics-sl-2018?branch=live", "https://learn.microsoft.com/lifecycle/products/dynamics-sl-2018?branch=live")</x:f>
        <x:v>https://learn.microsoft.com/lifecycle/products/dynamics-sl-2018?branch=live</x:v>
      </x:c>
    </x:row>
    <x:row r="246">
      <x:c r="A246" t="str">
        <x:v>Dynamics SL 6.5</x:v>
      </x:c>
      <x:c r="B246" t="str">
        <x:v/>
      </x:c>
      <x:c r="C246" t="str">
        <x:v>Original Relase</x:v>
      </x:c>
      <x:c r="D246" t="str">
        <x:v>Fixed</x:v>
      </x:c>
      <x:c r="E246" s="3" t="n">
        <x:v>38731</x:v>
      </x:c>
      <x:c r="F246" s="3" t="n">
        <x:v>40654</x:v>
      </x:c>
      <x:c r="G246" s="3" t="n">
        <x:v/>
      </x:c>
      <x:c r="H246" s="3" t="n">
        <x:v/>
      </x:c>
      <x:c r="I246" s="3" t="n">
        <x:v>38731</x:v>
      </x:c>
      <x:c r="J246" s="3" t="n">
        <x:v>39273</x:v>
      </x:c>
      <x:c r="K246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7">
      <x:c r="A247" t="str">
        <x:v>Dynamics SL 6.5</x:v>
      </x:c>
      <x:c r="B247" t="str">
        <x:v/>
      </x:c>
      <x:c r="C247" t="str">
        <x:v>Service Pack 1</x:v>
      </x:c>
      <x:c r="D247" t="str">
        <x:v>Fixed</x:v>
      </x:c>
      <x:c r="E247" s="3" t="n">
        <x:v>38731</x:v>
      </x:c>
      <x:c r="F247" s="3" t="n">
        <x:v>40654</x:v>
      </x:c>
      <x:c r="G247" s="3" t="n">
        <x:v/>
      </x:c>
      <x:c r="H247" s="3" t="n">
        <x:v/>
      </x:c>
      <x:c r="I247" s="3" t="n">
        <x:v>38834</x:v>
      </x:c>
      <x:c r="J247" s="3" t="n">
        <x:v>40099</x:v>
      </x:c>
      <x:c r="K247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8">
      <x:c r="A248" t="str">
        <x:v>Dynamics SL 6.5</x:v>
      </x:c>
      <x:c r="B248" t="str">
        <x:v/>
      </x:c>
      <x:c r="C248" t="str">
        <x:v>Service Pack 2</x:v>
      </x:c>
      <x:c r="D248" t="str">
        <x:v>Fixed</x:v>
      </x:c>
      <x:c r="E248" s="3" t="n">
        <x:v>38731</x:v>
      </x:c>
      <x:c r="F248" s="3" t="n">
        <x:v>40654</x:v>
      </x:c>
      <x:c r="G248" s="3" t="n">
        <x:v/>
      </x:c>
      <x:c r="H248" s="3" t="n">
        <x:v/>
      </x:c>
      <x:c r="I248" s="3" t="n">
        <x:v>39290</x:v>
      </x:c>
      <x:c r="J248" s="3" t="n">
        <x:v>40554</x:v>
      </x:c>
      <x:c r="K248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9">
      <x:c r="A249" t="str">
        <x:v>Dynamics SL 6.5</x:v>
      </x:c>
      <x:c r="B249" t="str">
        <x:v/>
      </x:c>
      <x:c r="C249" t="str">
        <x:v>Service Pack 3</x:v>
      </x:c>
      <x:c r="D249" t="str">
        <x:v>Fixed</x:v>
      </x:c>
      <x:c r="E249" s="3" t="n">
        <x:v>38731</x:v>
      </x:c>
      <x:c r="F249" s="3" t="n">
        <x:v>40654</x:v>
      </x:c>
      <x:c r="G249" s="3" t="n">
        <x:v/>
      </x:c>
      <x:c r="H249" s="3" t="n">
        <x:v/>
      </x:c>
      <x:c r="I249" s="3" t="n">
        <x:v>39820</x:v>
      </x:c>
      <x:c r="J249" s="3" t="n">
        <x:v>40645</x:v>
      </x:c>
      <x:c r="K249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50">
      <x:c r="A250" t="str">
        <x:v>Dynamics SL 7.0</x:v>
      </x:c>
      <x:c r="B250" t="str">
        <x:v/>
      </x:c>
      <x:c r="C250" t="str">
        <x:v>Original Release</x:v>
      </x:c>
      <x:c r="D250" t="str">
        <x:v>Fixed</x:v>
      </x:c>
      <x:c r="E250" s="3" t="n">
        <x:v>39325</x:v>
      </x:c>
      <x:c r="F250" s="3" t="n">
        <x:v>41191</x:v>
      </x:c>
      <x:c r="G250" s="3" t="n">
        <x:v>43018</x:v>
      </x:c>
      <x:c r="H250" s="3" t="n">
        <x:v/>
      </x:c>
      <x:c r="I250" s="3" t="n">
        <x:v>39325</x:v>
      </x:c>
      <x:c r="J250" s="3" t="n">
        <x:v>40190</x:v>
      </x:c>
      <x:c r="K250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51">
      <x:c r="A251" t="str">
        <x:v>Dynamics SL 7.0</x:v>
      </x:c>
      <x:c r="B251" t="str">
        <x:v/>
      </x:c>
      <x:c r="C251" t="str">
        <x:v>Service Pack 1</x:v>
      </x:c>
      <x:c r="D251" t="str">
        <x:v>Fixed</x:v>
      </x:c>
      <x:c r="E251" s="3" t="n">
        <x:v>39325</x:v>
      </x:c>
      <x:c r="F251" s="3" t="n">
        <x:v>41191</x:v>
      </x:c>
      <x:c r="G251" s="3" t="n">
        <x:v>43018</x:v>
      </x:c>
      <x:c r="H251" s="3" t="n">
        <x:v/>
      </x:c>
      <x:c r="I251" s="3" t="n">
        <x:v>39401</x:v>
      </x:c>
      <x:c r="J251" s="3" t="n">
        <x:v>40554</x:v>
      </x:c>
      <x:c r="K251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52">
      <x:c r="A252" t="str">
        <x:v>Dynamics SL 7.0</x:v>
      </x:c>
      <x:c r="B252" t="str">
        <x:v/>
      </x:c>
      <x:c r="C252" t="str">
        <x:v>Service Pack 2</x:v>
      </x:c>
      <x:c r="D252" t="str">
        <x:v>Fixed</x:v>
      </x:c>
      <x:c r="E252" s="3" t="n">
        <x:v>39325</x:v>
      </x:c>
      <x:c r="F252" s="3" t="n">
        <x:v>41191</x:v>
      </x:c>
      <x:c r="G252" s="3" t="n">
        <x:v>43018</x:v>
      </x:c>
      <x:c r="H252" s="3" t="n">
        <x:v/>
      </x:c>
      <x:c r="I252" s="3" t="n">
        <x:v>39767</x:v>
      </x:c>
      <x:c r="J252" s="3" t="n">
        <x:v>41014</x:v>
      </x:c>
      <x:c r="K252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53">
      <x:c r="A253" t="str">
        <x:v>Dynamics SL 7.0</x:v>
      </x:c>
      <x:c r="B253" t="str">
        <x:v/>
      </x:c>
      <x:c r="C253" t="str">
        <x:v>Service Pack 3</x:v>
      </x:c>
      <x:c r="D253" t="str">
        <x:v>Fixed</x:v>
      </x:c>
      <x:c r="E253" s="3" t="n">
        <x:v>39325</x:v>
      </x:c>
      <x:c r="F253" s="3" t="n">
        <x:v>41191</x:v>
      </x:c>
      <x:c r="G253" s="3" t="n">
        <x:v>43018</x:v>
      </x:c>
      <x:c r="H253" s="3" t="n">
        <x:v/>
      </x:c>
      <x:c r="I253" s="3" t="n">
        <x:v>40284</x:v>
      </x:c>
      <x:c r="J253" s="3" t="n">
        <x:v>41464</x:v>
      </x:c>
      <x:c r="K253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54">
      <x:c r="A254" t="str">
        <x:v>Dynamics SL 7.0</x:v>
      </x:c>
      <x:c r="B254" t="str">
        <x:v/>
      </x:c>
      <x:c r="C254" t="str">
        <x:v>Service Pack 4</x:v>
      </x:c>
      <x:c r="D254" t="str">
        <x:v>Fixed</x:v>
      </x:c>
      <x:c r="E254" s="3" t="n">
        <x:v>39325</x:v>
      </x:c>
      <x:c r="F254" s="3" t="n">
        <x:v>41191</x:v>
      </x:c>
      <x:c r="G254" s="3" t="n">
        <x:v>43018</x:v>
      </x:c>
      <x:c r="H254" s="3" t="n">
        <x:v/>
      </x:c>
      <x:c r="I254" s="3" t="n">
        <x:v>40669</x:v>
      </x:c>
      <x:c r="J254" s="3" t="n">
        <x:v>43018</x:v>
      </x:c>
      <x:c r="K254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55">
      <x:c r="A255" t="str">
        <x:v>Engyro Product Connectors for Microsoft Operations Manager 2005</x:v>
      </x:c>
      <x:c r="B255" t="str">
        <x:v/>
      </x:c>
      <x:c r="C255" t="str">
        <x:v/>
      </x:c>
      <x:c r="D255" t="str">
        <x:v>Fixed</x:v>
      </x:c>
      <x:c r="E255" s="3" t="n">
        <x:v>39356</x:v>
      </x:c>
      <x:c r="F255" s="3" t="n">
        <x:v>40543</x:v>
      </x:c>
      <x:c r="G255" s="3" t="n">
        <x:v>42017</x:v>
      </x:c>
      <x:c r="H255" s="3" t="n">
        <x:v/>
      </x:c>
      <x:c r="I255" s="3" t="n">
        <x:v/>
      </x:c>
      <x:c r="J255" s="3" t="n">
        <x:v/>
      </x:c>
      <x:c r="K255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256">
      <x:c r="A256" t="str">
        <x:v>Engyro Product Connectors for Microsoft System Center Operations Manager 2007</x:v>
      </x:c>
      <x:c r="B256" t="str">
        <x:v/>
      </x:c>
      <x:c r="C256" t="str">
        <x:v/>
      </x:c>
      <x:c r="D256" t="str">
        <x:v>Fixed</x:v>
      </x:c>
      <x:c r="E256" s="3" t="n">
        <x:v>39356</x:v>
      </x:c>
      <x:c r="F256" s="3" t="n">
        <x:v>41100</x:v>
      </x:c>
      <x:c r="G256" s="3" t="n">
        <x:v>42927</x:v>
      </x:c>
      <x:c r="H256" s="3" t="n">
        <x:v/>
      </x:c>
      <x:c r="I256" s="3" t="n">
        <x:v/>
      </x:c>
      <x:c r="J256" s="3" t="n">
        <x:v/>
      </x:c>
      <x:c r="K256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257">
      <x:c r="A257" t="str">
        <x:v>Enhanced Mitigation Experience Toolkit (EMET)</x:v>
      </x:c>
      <x:c r="B257" t="str">
        <x:v/>
      </x:c>
      <x:c r="C257" t="str">
        <x:v/>
      </x:c>
      <x:c r="D257" t="str">
        <x:v>Fixed</x:v>
      </x:c>
      <x:c r="E257" s="3" t="n">
        <x:v>42734</x:v>
      </x:c>
      <x:c r="F257" s="3" t="n">
        <x:v>42734</x:v>
      </x:c>
      <x:c r="G257" s="3" t="n">
        <x:v>43312</x:v>
      </x:c>
      <x:c r="H257" s="3" t="n">
        <x:v/>
      </x:c>
      <x:c r="I257" s="3" t="n">
        <x:v/>
      </x:c>
      <x:c r="J257" s="3" t="n">
        <x:v/>
      </x:c>
      <x:c r="K257" t="str">
        <x:f>=HYPERLINK("https://learn.microsoft.com/lifecycle/products/enhanced-mitigation-experience-toolkit-emet?branch=live", "https://learn.microsoft.com/lifecycle/products/enhanced-mitigation-experience-toolkit-emet?branch=live")</x:f>
        <x:v>https://learn.microsoft.com/lifecycle/products/enhanced-mitigation-experience-toolkit-emet?branch=live</x:v>
      </x:c>
    </x:row>
    <x:row r="258">
      <x:c r="A258" t="str">
        <x:v>Excel 2008 for Mac</x:v>
      </x:c>
      <x:c r="B258" t="str">
        <x:v/>
      </x:c>
      <x:c r="C258" t="str">
        <x:v/>
      </x:c>
      <x:c r="D258" t="str">
        <x:v>Fixed</x:v>
      </x:c>
      <x:c r="E258" s="3" t="n">
        <x:v>39519</x:v>
      </x:c>
      <x:c r="F258" s="3" t="n">
        <x:v>41373</x:v>
      </x:c>
      <x:c r="G258" s="3" t="n">
        <x:v/>
      </x:c>
      <x:c r="H258" s="3" t="n">
        <x:v/>
      </x:c>
      <x:c r="I258" s="3" t="n">
        <x:v/>
      </x:c>
      <x:c r="J258" s="3" t="n">
        <x:v/>
      </x:c>
      <x:c r="K258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259">
      <x:c r="A259" t="str">
        <x:v>Excel 2010</x:v>
      </x:c>
      <x:c r="B259" t="str">
        <x:v>Home and Student</x:v>
      </x:c>
      <x:c r="C259" t="str">
        <x:v/>
      </x:c>
      <x:c r="D259" t="str">
        <x:v>Fixed</x:v>
      </x:c>
      <x:c r="E259" s="3" t="n">
        <x:v>40374</x:v>
      </x:c>
      <x:c r="F259" s="3" t="n">
        <x:v>42290</x:v>
      </x:c>
      <x:c r="G259" s="3" t="n">
        <x:v>44117</x:v>
      </x:c>
      <x:c r="H259" s="3" t="n">
        <x:v/>
      </x:c>
      <x:c r="I259" s="3" t="n">
        <x:v/>
      </x:c>
      <x:c r="J259" s="3" t="n">
        <x:v/>
      </x:c>
      <x:c r="K259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60">
      <x:c r="A260" t="str">
        <x:v>Excel 2010</x:v>
      </x:c>
      <x:c r="B260" t="str">
        <x:v>Mobile</x:v>
      </x:c>
      <x:c r="C260" t="str">
        <x:v/>
      </x:c>
      <x:c r="D260" t="str">
        <x:v>Fixed</x:v>
      </x:c>
      <x:c r="E260" s="3" t="n">
        <x:v>40374</x:v>
      </x:c>
      <x:c r="F260" s="3" t="n">
        <x:v>42290</x:v>
      </x:c>
      <x:c r="G260" s="3" t="n">
        <x:v>44117</x:v>
      </x:c>
      <x:c r="H260" s="3" t="n">
        <x:v/>
      </x:c>
      <x:c r="I260" s="3" t="n">
        <x:v/>
      </x:c>
      <x:c r="J260" s="3" t="n">
        <x:v/>
      </x:c>
      <x:c r="K260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61">
      <x:c r="A261" t="str">
        <x:v>Excel 2010</x:v>
      </x:c>
      <x:c r="B261" t="str">
        <x:v>Standard</x:v>
      </x:c>
      <x:c r="C261" t="str">
        <x:v/>
      </x:c>
      <x:c r="D261" t="str">
        <x:v>Fixed</x:v>
      </x:c>
      <x:c r="E261" s="3" t="n">
        <x:v>40374</x:v>
      </x:c>
      <x:c r="F261" s="3" t="n">
        <x:v>42290</x:v>
      </x:c>
      <x:c r="G261" s="3" t="n">
        <x:v>44117</x:v>
      </x:c>
      <x:c r="H261" s="3" t="n">
        <x:v/>
      </x:c>
      <x:c r="I261" s="3" t="n">
        <x:v/>
      </x:c>
      <x:c r="J261" s="3" t="n">
        <x:v/>
      </x:c>
      <x:c r="K261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62">
      <x:c r="A262" t="str">
        <x:v>Excel 2013</x:v>
      </x:c>
      <x:c r="B262" t="str">
        <x:v>Standard</x:v>
      </x:c>
      <x:c r="C262" t="str">
        <x:v/>
      </x:c>
      <x:c r="D262" t="str">
        <x:v>Fixed</x:v>
      </x:c>
      <x:c r="E262" s="3" t="n">
        <x:v>41283</x:v>
      </x:c>
      <x:c r="F262" s="3" t="n">
        <x:v>43200</x:v>
      </x:c>
      <x:c r="G262" s="3" t="n">
        <x:v>45027</x:v>
      </x:c>
      <x:c r="H262" s="3" t="n">
        <x:v/>
      </x:c>
      <x:c r="I262" s="3" t="n">
        <x:v/>
      </x:c>
      <x:c r="J262" s="3" t="n">
        <x:v/>
      </x:c>
      <x:c r="K262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63">
      <x:c r="A263" t="str">
        <x:v>Excel 2016</x:v>
      </x:c>
      <x:c r="B263" t="str">
        <x:v>Standard</x:v>
      </x:c>
      <x:c r="C263" t="str">
        <x:v/>
      </x:c>
      <x:c r="D263" t="str">
        <x:v>Fixed</x:v>
      </x:c>
      <x:c r="E263" s="3" t="n">
        <x:v>42269</x:v>
      </x:c>
      <x:c r="F263" s="3" t="n">
        <x:v>44117</x:v>
      </x:c>
      <x:c r="G263" s="3" t="n">
        <x:v>45944</x:v>
      </x:c>
      <x:c r="H263" s="3" t="n">
        <x:v/>
      </x:c>
      <x:c r="I263" s="3" t="n">
        <x:v/>
      </x:c>
      <x:c r="J263" s="3" t="n">
        <x:v/>
      </x:c>
      <x:c r="K263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64">
      <x:c r="A264" t="str">
        <x:v>Excel 2016 for Mac</x:v>
      </x:c>
      <x:c r="B264" t="str">
        <x:v/>
      </x:c>
      <x:c r="C264" t="str">
        <x:v/>
      </x:c>
      <x:c r="D264" t="str">
        <x:v>Fixed</x:v>
      </x:c>
      <x:c r="E264" s="3" t="n">
        <x:v>42274</x:v>
      </x:c>
      <x:c r="F264" s="3" t="n">
        <x:v>44117</x:v>
      </x:c>
      <x:c r="G264" s="3" t="n">
        <x:v/>
      </x:c>
      <x:c r="H264" s="3" t="n">
        <x:v/>
      </x:c>
      <x:c r="I264" s="3" t="n">
        <x:v/>
      </x:c>
      <x:c r="J264" s="3" t="n">
        <x:v/>
      </x:c>
      <x:c r="K264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65">
      <x:c r="A265" t="str">
        <x:v>Excel 2019</x:v>
      </x:c>
      <x:c r="B265" t="str">
        <x:v>Standard</x:v>
      </x:c>
      <x:c r="C265" t="str">
        <x:v/>
      </x:c>
      <x:c r="D265" t="str">
        <x:v>Fixed</x:v>
      </x:c>
      <x:c r="E265" s="3" t="n">
        <x:v>43367</x:v>
      </x:c>
      <x:c r="F265" s="3" t="n">
        <x:v>45209</x:v>
      </x:c>
      <x:c r="G265" s="3" t="n">
        <x:v>45944</x:v>
      </x:c>
      <x:c r="H265" s="3" t="n">
        <x:v/>
      </x:c>
      <x:c r="I265" s="3" t="n">
        <x:v/>
      </x:c>
      <x:c r="J265" s="3" t="n">
        <x:v/>
      </x:c>
      <x:c r="K265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66">
      <x:c r="A266" t="str">
        <x:v>Excel 2019 for Mac</x:v>
      </x:c>
      <x:c r="B266" t="str">
        <x:v/>
      </x:c>
      <x:c r="C266" t="str">
        <x:v/>
      </x:c>
      <x:c r="D266" t="str">
        <x:v>Fixed</x:v>
      </x:c>
      <x:c r="E266" s="3" t="n">
        <x:v>43367</x:v>
      </x:c>
      <x:c r="F266" s="3" t="n">
        <x:v>45209</x:v>
      </x:c>
      <x:c r="G266" s="3" t="n">
        <x:v/>
      </x:c>
      <x:c r="H266" s="3" t="n">
        <x:v/>
      </x:c>
      <x:c r="I266" s="3" t="n">
        <x:v/>
      </x:c>
      <x:c r="J266" s="3" t="n">
        <x:v/>
      </x:c>
      <x:c r="K266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67">
      <x:c r="A267" t="str">
        <x:v>Excel 2021</x:v>
      </x:c>
      <x:c r="B267" t="str">
        <x:v>Standard</x:v>
      </x:c>
      <x:c r="C267" t="str">
        <x:v/>
      </x:c>
      <x:c r="D267" t="str">
        <x:v>Modern</x:v>
      </x:c>
      <x:c r="E267" s="3" t="n">
        <x:v>44474</x:v>
      </x:c>
      <x:c r="F267" s="3" t="n">
        <x:v/>
      </x:c>
      <x:c r="G267" s="3" t="n">
        <x:v/>
      </x:c>
      <x:c r="H267" s="3" t="n">
        <x:v>46308</x:v>
      </x:c>
      <x:c r="I267" s="3" t="n">
        <x:v/>
      </x:c>
      <x:c r="J267" s="3" t="n">
        <x:v/>
      </x:c>
      <x:c r="K267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68">
      <x:c r="A268" t="str">
        <x:v>Excel 2021</x:v>
      </x:c>
      <x:c r="B268" t="str">
        <x:v>Standard for Mac</x:v>
      </x:c>
      <x:c r="C268" t="str">
        <x:v/>
      </x:c>
      <x:c r="D268" t="str">
        <x:v>Modern</x:v>
      </x:c>
      <x:c r="E268" s="3" t="n">
        <x:v>44474</x:v>
      </x:c>
      <x:c r="F268" s="3" t="n">
        <x:v/>
      </x:c>
      <x:c r="G268" s="3" t="n">
        <x:v/>
      </x:c>
      <x:c r="H268" s="3" t="n">
        <x:v>46308</x:v>
      </x:c>
      <x:c r="I268" s="3" t="n">
        <x:v/>
      </x:c>
      <x:c r="J268" s="3" t="n">
        <x:v/>
      </x:c>
      <x:c r="K268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69">
      <x:c r="A269" t="str">
        <x:v>Excel 2024</x:v>
      </x:c>
      <x:c r="B269" t="str">
        <x:v/>
      </x:c>
      <x:c r="C269" t="str">
        <x:v/>
      </x:c>
      <x:c r="D269" t="str">
        <x:v>Modern</x:v>
      </x:c>
      <x:c r="E269" s="3" t="n">
        <x:v>45566</x:v>
      </x:c>
      <x:c r="F269" s="3" t="n">
        <x:v/>
      </x:c>
      <x:c r="G269" s="3" t="n">
        <x:v/>
      </x:c>
      <x:c r="H269" s="3" t="n">
        <x:v>47400</x:v>
      </x:c>
      <x:c r="I269" s="3" t="n">
        <x:v/>
      </x:c>
      <x:c r="J269" s="3" t="n">
        <x:v/>
      </x:c>
      <x:c r="K269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270">
      <x:c r="A270" t="str">
        <x:v>Excel for Mac 2011</x:v>
      </x:c>
      <x:c r="B270" t="str">
        <x:v/>
      </x:c>
      <x:c r="C270" t="str">
        <x:v/>
      </x:c>
      <x:c r="D270" t="str">
        <x:v>Fixed</x:v>
      </x:c>
      <x:c r="E270" s="3" t="n">
        <x:v>40521</x:v>
      </x:c>
      <x:c r="F270" s="3" t="n">
        <x:v>43018</x:v>
      </x:c>
      <x:c r="G270" s="3" t="n">
        <x:v/>
      </x:c>
      <x:c r="H270" s="3" t="n">
        <x:v/>
      </x:c>
      <x:c r="I270" s="3" t="n">
        <x:v/>
      </x:c>
      <x:c r="J270" s="3" t="n">
        <x:v/>
      </x:c>
      <x:c r="K270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271">
      <x:c r="A271" t="str">
        <x:v>Excel LTSC 2021</x:v>
      </x:c>
      <x:c r="B271" t="str">
        <x:v>Standard</x:v>
      </x:c>
      <x:c r="C271" t="str">
        <x:v/>
      </x:c>
      <x:c r="D271" t="str">
        <x:v>Fixed</x:v>
      </x:c>
      <x:c r="E271" s="3" t="n">
        <x:v>44455</x:v>
      </x:c>
      <x:c r="F271" s="3" t="n">
        <x:v>46308</x:v>
      </x:c>
      <x:c r="G271" s="3" t="n">
        <x:v/>
      </x:c>
      <x:c r="H271" s="3" t="n">
        <x:v/>
      </x:c>
      <x:c r="I271" s="3" t="n">
        <x:v/>
      </x:c>
      <x:c r="J271" s="3" t="n">
        <x:v/>
      </x:c>
      <x:c r="K271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72">
      <x:c r="A272" t="str">
        <x:v>Excel LTSC 2021</x:v>
      </x:c>
      <x:c r="B272" t="str">
        <x:v>Standard for Mac</x:v>
      </x:c>
      <x:c r="C272" t="str">
        <x:v/>
      </x:c>
      <x:c r="D272" t="str">
        <x:v>Fixed</x:v>
      </x:c>
      <x:c r="E272" s="3" t="n">
        <x:v>44455</x:v>
      </x:c>
      <x:c r="F272" s="3" t="n">
        <x:v>46308</x:v>
      </x:c>
      <x:c r="G272" s="3" t="n">
        <x:v/>
      </x:c>
      <x:c r="H272" s="3" t="n">
        <x:v/>
      </x:c>
      <x:c r="I272" s="3" t="n">
        <x:v/>
      </x:c>
      <x:c r="J272" s="3" t="n">
        <x:v/>
      </x:c>
      <x:c r="K272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73">
      <x:c r="A273" t="str">
        <x:v>Excel LTSC 2024</x:v>
      </x:c>
      <x:c r="B273" t="str">
        <x:v/>
      </x:c>
      <x:c r="C273" t="str">
        <x:v/>
      </x:c>
      <x:c r="D273" t="str">
        <x:v>Fixed</x:v>
      </x:c>
      <x:c r="E273" s="3" t="n">
        <x:v>45553</x:v>
      </x:c>
      <x:c r="F273" s="3" t="n">
        <x:v>47400</x:v>
      </x:c>
      <x:c r="G273" s="3" t="n">
        <x:v/>
      </x:c>
      <x:c r="H273" s="3" t="n">
        <x:v/>
      </x:c>
      <x:c r="I273" s="3" t="n">
        <x:v/>
      </x:c>
      <x:c r="J273" s="3" t="n">
        <x:v/>
      </x:c>
      <x:c r="K273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274">
      <x:c r="A274" t="str">
        <x:v>Exchange Server 2003</x:v>
      </x:c>
      <x:c r="B274" t="str">
        <x:v>Enterprise</x:v>
      </x:c>
      <x:c r="C274" t="str">
        <x:v>Original Release</x:v>
      </x:c>
      <x:c r="D274" t="str">
        <x:v>Fixed</x:v>
      </x:c>
      <x:c r="E274" s="3" t="n">
        <x:v>37892</x:v>
      </x:c>
      <x:c r="F274" s="3" t="n">
        <x:v>39917</x:v>
      </x:c>
      <x:c r="G274" s="3" t="n">
        <x:v>41737</x:v>
      </x:c>
      <x:c r="H274" s="3" t="n">
        <x:v/>
      </x:c>
      <x:c r="I274" s="3" t="n">
        <x:v>37892</x:v>
      </x:c>
      <x:c r="J274" s="3" t="n">
        <x:v>38497</x:v>
      </x:c>
      <x:c r="K274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5">
      <x:c r="A275" t="str">
        <x:v>Exchange Server 2003</x:v>
      </x:c>
      <x:c r="B275" t="str">
        <x:v>Enterprise</x:v>
      </x:c>
      <x:c r="C275" t="str">
        <x:v>Service Pack 1</x:v>
      </x:c>
      <x:c r="D275" t="str">
        <x:v>Fixed</x:v>
      </x:c>
      <x:c r="E275" s="3" t="n">
        <x:v>37892</x:v>
      </x:c>
      <x:c r="F275" s="3" t="n">
        <x:v>39917</x:v>
      </x:c>
      <x:c r="G275" s="3" t="n">
        <x:v>41737</x:v>
      </x:c>
      <x:c r="H275" s="3" t="n">
        <x:v/>
      </x:c>
      <x:c r="I275" s="3" t="n">
        <x:v>38132</x:v>
      </x:c>
      <x:c r="J275" s="3" t="n">
        <x:v>39455</x:v>
      </x:c>
      <x:c r="K275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6">
      <x:c r="A276" t="str">
        <x:v>Exchange Server 2003</x:v>
      </x:c>
      <x:c r="B276" t="str">
        <x:v>Enterprise</x:v>
      </x:c>
      <x:c r="C276" t="str">
        <x:v>Service Pack 2</x:v>
      </x:c>
      <x:c r="D276" t="str">
        <x:v>Fixed</x:v>
      </x:c>
      <x:c r="E276" s="3" t="n">
        <x:v>37892</x:v>
      </x:c>
      <x:c r="F276" s="3" t="n">
        <x:v>39917</x:v>
      </x:c>
      <x:c r="G276" s="3" t="n">
        <x:v>41737</x:v>
      </x:c>
      <x:c r="H276" s="3" t="n">
        <x:v/>
      </x:c>
      <x:c r="I276" s="3" t="n">
        <x:v>38644</x:v>
      </x:c>
      <x:c r="J276" s="3" t="n">
        <x:v>41737</x:v>
      </x:c>
      <x:c r="K276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7">
      <x:c r="A277" t="str">
        <x:v>Exchange Server 2003</x:v>
      </x:c>
      <x:c r="B277" t="str">
        <x:v>Standard</x:v>
      </x:c>
      <x:c r="C277" t="str">
        <x:v>Original Release</x:v>
      </x:c>
      <x:c r="D277" t="str">
        <x:v>Fixed</x:v>
      </x:c>
      <x:c r="E277" s="3" t="n">
        <x:v>37892</x:v>
      </x:c>
      <x:c r="F277" s="3" t="n">
        <x:v>39917</x:v>
      </x:c>
      <x:c r="G277" s="3" t="n">
        <x:v>41737</x:v>
      </x:c>
      <x:c r="H277" s="3" t="n">
        <x:v/>
      </x:c>
      <x:c r="I277" s="3" t="n">
        <x:v>37892</x:v>
      </x:c>
      <x:c r="J277" s="3" t="n">
        <x:v>38497</x:v>
      </x:c>
      <x:c r="K277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8">
      <x:c r="A278" t="str">
        <x:v>Exchange Server 2003</x:v>
      </x:c>
      <x:c r="B278" t="str">
        <x:v>Standard</x:v>
      </x:c>
      <x:c r="C278" t="str">
        <x:v>Service Pack 1</x:v>
      </x:c>
      <x:c r="D278" t="str">
        <x:v>Fixed</x:v>
      </x:c>
      <x:c r="E278" s="3" t="n">
        <x:v>37892</x:v>
      </x:c>
      <x:c r="F278" s="3" t="n">
        <x:v>39917</x:v>
      </x:c>
      <x:c r="G278" s="3" t="n">
        <x:v>41737</x:v>
      </x:c>
      <x:c r="H278" s="3" t="n">
        <x:v/>
      </x:c>
      <x:c r="I278" s="3" t="n">
        <x:v>38132</x:v>
      </x:c>
      <x:c r="J278" s="3" t="n">
        <x:v>39455</x:v>
      </x:c>
      <x:c r="K278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9">
      <x:c r="A279" t="str">
        <x:v>Exchange Server 2003</x:v>
      </x:c>
      <x:c r="B279" t="str">
        <x:v>Standard</x:v>
      </x:c>
      <x:c r="C279" t="str">
        <x:v>Service Pack 2</x:v>
      </x:c>
      <x:c r="D279" t="str">
        <x:v>Fixed</x:v>
      </x:c>
      <x:c r="E279" s="3" t="n">
        <x:v>37892</x:v>
      </x:c>
      <x:c r="F279" s="3" t="n">
        <x:v>39917</x:v>
      </x:c>
      <x:c r="G279" s="3" t="n">
        <x:v>41737</x:v>
      </x:c>
      <x:c r="H279" s="3" t="n">
        <x:v/>
      </x:c>
      <x:c r="I279" s="3" t="n">
        <x:v>38644</x:v>
      </x:c>
      <x:c r="J279" s="3" t="n">
        <x:v>41737</x:v>
      </x:c>
      <x:c r="K279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80">
      <x:c r="A280" t="str">
        <x:v>Exchange Server 2007</x:v>
      </x:c>
      <x:c r="B280" t="str">
        <x:v>Enterprise</x:v>
      </x:c>
      <x:c r="C280" t="str">
        <x:v>Original Release</x:v>
      </x:c>
      <x:c r="D280" t="str">
        <x:v>Fixed</x:v>
      </x:c>
      <x:c r="E280" s="3" t="n">
        <x:v>39149</x:v>
      </x:c>
      <x:c r="F280" s="3" t="n">
        <x:v>41009</x:v>
      </x:c>
      <x:c r="G280" s="3" t="n">
        <x:v>42836</x:v>
      </x:c>
      <x:c r="H280" s="3" t="n">
        <x:v/>
      </x:c>
      <x:c r="I280" s="3" t="n">
        <x:v>39149</x:v>
      </x:c>
      <x:c r="J280" s="3" t="n">
        <x:v>39826</x:v>
      </x:c>
      <x:c r="K280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1">
      <x:c r="A281" t="str">
        <x:v>Exchange Server 2007</x:v>
      </x:c>
      <x:c r="B281" t="str">
        <x:v>Enterprise</x:v>
      </x:c>
      <x:c r="C281" t="str">
        <x:v>Service Pack 1</x:v>
      </x:c>
      <x:c r="D281" t="str">
        <x:v>Fixed</x:v>
      </x:c>
      <x:c r="E281" s="3" t="n">
        <x:v>39149</x:v>
      </x:c>
      <x:c r="F281" s="3" t="n">
        <x:v>41009</x:v>
      </x:c>
      <x:c r="G281" s="3" t="n">
        <x:v>42836</x:v>
      </x:c>
      <x:c r="H281" s="3" t="n">
        <x:v/>
      </x:c>
      <x:c r="I281" s="3" t="n">
        <x:v>39415</x:v>
      </x:c>
      <x:c r="J281" s="3" t="n">
        <x:v>40463</x:v>
      </x:c>
      <x:c r="K281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2">
      <x:c r="A282" t="str">
        <x:v>Exchange Server 2007</x:v>
      </x:c>
      <x:c r="B282" t="str">
        <x:v>Enterprise</x:v>
      </x:c>
      <x:c r="C282" t="str">
        <x:v>Service Pack 2</x:v>
      </x:c>
      <x:c r="D282" t="str">
        <x:v>Fixed</x:v>
      </x:c>
      <x:c r="E282" s="3" t="n">
        <x:v>39149</x:v>
      </x:c>
      <x:c r="F282" s="3" t="n">
        <x:v>41009</x:v>
      </x:c>
      <x:c r="G282" s="3" t="n">
        <x:v>42836</x:v>
      </x:c>
      <x:c r="H282" s="3" t="n">
        <x:v/>
      </x:c>
      <x:c r="I282" s="3" t="n">
        <x:v>40049</x:v>
      </x:c>
      <x:c r="J282" s="3" t="n">
        <x:v>40736</x:v>
      </x:c>
      <x:c r="K282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3">
      <x:c r="A283" t="str">
        <x:v>Exchange Server 2007</x:v>
      </x:c>
      <x:c r="B283" t="str">
        <x:v>Enterprise</x:v>
      </x:c>
      <x:c r="C283" t="str">
        <x:v>Service Pack 3</x:v>
      </x:c>
      <x:c r="D283" t="str">
        <x:v>Fixed</x:v>
      </x:c>
      <x:c r="E283" s="3" t="n">
        <x:v>39149</x:v>
      </x:c>
      <x:c r="F283" s="3" t="n">
        <x:v>41009</x:v>
      </x:c>
      <x:c r="G283" s="3" t="n">
        <x:v>42836</x:v>
      </x:c>
      <x:c r="H283" s="3" t="n">
        <x:v/>
      </x:c>
      <x:c r="I283" s="3" t="n">
        <x:v>40336</x:v>
      </x:c>
      <x:c r="J283" s="3" t="n">
        <x:v>42836</x:v>
      </x:c>
      <x:c r="K28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4">
      <x:c r="A284" t="str">
        <x:v>Exchange Server 2007</x:v>
      </x:c>
      <x:c r="B284" t="str">
        <x:v>Standard</x:v>
      </x:c>
      <x:c r="C284" t="str">
        <x:v>Original Release</x:v>
      </x:c>
      <x:c r="D284" t="str">
        <x:v>Fixed</x:v>
      </x:c>
      <x:c r="E284" s="3" t="n">
        <x:v>39149</x:v>
      </x:c>
      <x:c r="F284" s="3" t="n">
        <x:v>41009</x:v>
      </x:c>
      <x:c r="G284" s="3" t="n">
        <x:v>42836</x:v>
      </x:c>
      <x:c r="H284" s="3" t="n">
        <x:v/>
      </x:c>
      <x:c r="I284" s="3" t="n">
        <x:v>39149</x:v>
      </x:c>
      <x:c r="J284" s="3" t="n">
        <x:v>39826</x:v>
      </x:c>
      <x:c r="K28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5">
      <x:c r="A285" t="str">
        <x:v>Exchange Server 2007</x:v>
      </x:c>
      <x:c r="B285" t="str">
        <x:v>Standard</x:v>
      </x:c>
      <x:c r="C285" t="str">
        <x:v>Service Pack 1</x:v>
      </x:c>
      <x:c r="D285" t="str">
        <x:v>Fixed</x:v>
      </x:c>
      <x:c r="E285" s="3" t="n">
        <x:v>39149</x:v>
      </x:c>
      <x:c r="F285" s="3" t="n">
        <x:v>41009</x:v>
      </x:c>
      <x:c r="G285" s="3" t="n">
        <x:v>42836</x:v>
      </x:c>
      <x:c r="H285" s="3" t="n">
        <x:v/>
      </x:c>
      <x:c r="I285" s="3" t="n">
        <x:v>39415</x:v>
      </x:c>
      <x:c r="J285" s="3" t="n">
        <x:v>40463</x:v>
      </x:c>
      <x:c r="K285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6">
      <x:c r="A286" t="str">
        <x:v>Exchange Server 2007</x:v>
      </x:c>
      <x:c r="B286" t="str">
        <x:v>Standard</x:v>
      </x:c>
      <x:c r="C286" t="str">
        <x:v>Service Pack 2</x:v>
      </x:c>
      <x:c r="D286" t="str">
        <x:v>Fixed</x:v>
      </x:c>
      <x:c r="E286" s="3" t="n">
        <x:v>39149</x:v>
      </x:c>
      <x:c r="F286" s="3" t="n">
        <x:v>41009</x:v>
      </x:c>
      <x:c r="G286" s="3" t="n">
        <x:v>42836</x:v>
      </x:c>
      <x:c r="H286" s="3" t="n">
        <x:v/>
      </x:c>
      <x:c r="I286" s="3" t="n">
        <x:v>40049</x:v>
      </x:c>
      <x:c r="J286" s="3" t="n">
        <x:v>40736</x:v>
      </x:c>
      <x:c r="K286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7">
      <x:c r="A287" t="str">
        <x:v>Exchange Server 2007</x:v>
      </x:c>
      <x:c r="B287" t="str">
        <x:v>Standard</x:v>
      </x:c>
      <x:c r="C287" t="str">
        <x:v>Service Pack 3</x:v>
      </x:c>
      <x:c r="D287" t="str">
        <x:v>Fixed</x:v>
      </x:c>
      <x:c r="E287" s="3" t="n">
        <x:v>39149</x:v>
      </x:c>
      <x:c r="F287" s="3" t="n">
        <x:v>41009</x:v>
      </x:c>
      <x:c r="G287" s="3" t="n">
        <x:v>42836</x:v>
      </x:c>
      <x:c r="H287" s="3" t="n">
        <x:v/>
      </x:c>
      <x:c r="I287" s="3" t="n">
        <x:v>40336</x:v>
      </x:c>
      <x:c r="J287" s="3" t="n">
        <x:v>42836</x:v>
      </x:c>
      <x:c r="K28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8">
      <x:c r="A288" t="str">
        <x:v>Exchange Server 2010</x:v>
      </x:c>
      <x:c r="B288" t="str">
        <x:v>Enterprise</x:v>
      </x:c>
      <x:c r="C288" t="str">
        <x:v>Original Release</x:v>
      </x:c>
      <x:c r="D288" t="str">
        <x:v>Fixed</x:v>
      </x:c>
      <x:c r="E288" s="3" t="n">
        <x:v>40126</x:v>
      </x:c>
      <x:c r="F288" s="3" t="n">
        <x:v>42017</x:v>
      </x:c>
      <x:c r="G288" s="3" t="n">
        <x:v>44117</x:v>
      </x:c>
      <x:c r="H288" s="3" t="n">
        <x:v/>
      </x:c>
      <x:c r="I288" s="3" t="n">
        <x:v>40126</x:v>
      </x:c>
      <x:c r="J288" s="3" t="n">
        <x:v>40827</x:v>
      </x:c>
      <x:c r="K288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9">
      <x:c r="A289" t="str">
        <x:v>Exchange Server 2010</x:v>
      </x:c>
      <x:c r="B289" t="str">
        <x:v>Enterprise</x:v>
      </x:c>
      <x:c r="C289" t="str">
        <x:v>Service Pack 1</x:v>
      </x:c>
      <x:c r="D289" t="str">
        <x:v>Fixed</x:v>
      </x:c>
      <x:c r="E289" s="3" t="n">
        <x:v>40126</x:v>
      </x:c>
      <x:c r="F289" s="3" t="n">
        <x:v>42017</x:v>
      </x:c>
      <x:c r="G289" s="3" t="n">
        <x:v>44117</x:v>
      </x:c>
      <x:c r="H289" s="3" t="n">
        <x:v/>
      </x:c>
      <x:c r="I289" s="3" t="n">
        <x:v>40413</x:v>
      </x:c>
      <x:c r="J289" s="3" t="n">
        <x:v>41282</x:v>
      </x:c>
      <x:c r="K28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0">
      <x:c r="A290" t="str">
        <x:v>Exchange Server 2010</x:v>
      </x:c>
      <x:c r="B290" t="str">
        <x:v>Enterprise</x:v>
      </x:c>
      <x:c r="C290" t="str">
        <x:v>Service Pack 2</x:v>
      </x:c>
      <x:c r="D290" t="str">
        <x:v>Fixed</x:v>
      </x:c>
      <x:c r="E290" s="3" t="n">
        <x:v>40126</x:v>
      </x:c>
      <x:c r="F290" s="3" t="n">
        <x:v>42017</x:v>
      </x:c>
      <x:c r="G290" s="3" t="n">
        <x:v>44117</x:v>
      </x:c>
      <x:c r="H290" s="3" t="n">
        <x:v/>
      </x:c>
      <x:c r="I290" s="3" t="n">
        <x:v>40875</x:v>
      </x:c>
      <x:c r="J290" s="3" t="n">
        <x:v>41737</x:v>
      </x:c>
      <x:c r="K29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1">
      <x:c r="A291" t="str">
        <x:v>Exchange Server 2010</x:v>
      </x:c>
      <x:c r="B291" t="str">
        <x:v>Enterprise</x:v>
      </x:c>
      <x:c r="C291" t="str">
        <x:v>Service Pack 3</x:v>
      </x:c>
      <x:c r="D291" t="str">
        <x:v>Fixed</x:v>
      </x:c>
      <x:c r="E291" s="3" t="n">
        <x:v>40126</x:v>
      </x:c>
      <x:c r="F291" s="3" t="n">
        <x:v>42017</x:v>
      </x:c>
      <x:c r="G291" s="3" t="n">
        <x:v>44117</x:v>
      </x:c>
      <x:c r="H291" s="3" t="n">
        <x:v/>
      </x:c>
      <x:c r="I291" s="3" t="n">
        <x:v>41317</x:v>
      </x:c>
      <x:c r="J291" s="3" t="n">
        <x:v>44117</x:v>
      </x:c>
      <x:c r="K29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2">
      <x:c r="A292" t="str">
        <x:v>Exchange Server 2010</x:v>
      </x:c>
      <x:c r="B292" t="str">
        <x:v>Standard</x:v>
      </x:c>
      <x:c r="C292" t="str">
        <x:v>Original Release</x:v>
      </x:c>
      <x:c r="D292" t="str">
        <x:v>Fixed</x:v>
      </x:c>
      <x:c r="E292" s="3" t="n">
        <x:v>40126</x:v>
      </x:c>
      <x:c r="F292" s="3" t="n">
        <x:v>42017</x:v>
      </x:c>
      <x:c r="G292" s="3" t="n">
        <x:v>44117</x:v>
      </x:c>
      <x:c r="H292" s="3" t="n">
        <x:v/>
      </x:c>
      <x:c r="I292" s="3" t="n">
        <x:v>40126</x:v>
      </x:c>
      <x:c r="J292" s="3" t="n">
        <x:v>40827</x:v>
      </x:c>
      <x:c r="K29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3">
      <x:c r="A293" t="str">
        <x:v>Exchange Server 2010</x:v>
      </x:c>
      <x:c r="B293" t="str">
        <x:v>Standard</x:v>
      </x:c>
      <x:c r="C293" t="str">
        <x:v>Service Pack 1</x:v>
      </x:c>
      <x:c r="D293" t="str">
        <x:v>Fixed</x:v>
      </x:c>
      <x:c r="E293" s="3" t="n">
        <x:v>40126</x:v>
      </x:c>
      <x:c r="F293" s="3" t="n">
        <x:v>42017</x:v>
      </x:c>
      <x:c r="G293" s="3" t="n">
        <x:v>44117</x:v>
      </x:c>
      <x:c r="H293" s="3" t="n">
        <x:v/>
      </x:c>
      <x:c r="I293" s="3" t="n">
        <x:v>40413</x:v>
      </x:c>
      <x:c r="J293" s="3" t="n">
        <x:v>41282</x:v>
      </x:c>
      <x:c r="K293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4">
      <x:c r="A294" t="str">
        <x:v>Exchange Server 2010</x:v>
      </x:c>
      <x:c r="B294" t="str">
        <x:v>Standard</x:v>
      </x:c>
      <x:c r="C294" t="str">
        <x:v>Service Pack 2</x:v>
      </x:c>
      <x:c r="D294" t="str">
        <x:v>Fixed</x:v>
      </x:c>
      <x:c r="E294" s="3" t="n">
        <x:v>40126</x:v>
      </x:c>
      <x:c r="F294" s="3" t="n">
        <x:v>42017</x:v>
      </x:c>
      <x:c r="G294" s="3" t="n">
        <x:v>44117</x:v>
      </x:c>
      <x:c r="H294" s="3" t="n">
        <x:v/>
      </x:c>
      <x:c r="I294" s="3" t="n">
        <x:v>40875</x:v>
      </x:c>
      <x:c r="J294" s="3" t="n">
        <x:v>41737</x:v>
      </x:c>
      <x:c r="K294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5">
      <x:c r="A295" t="str">
        <x:v>Exchange Server 2010</x:v>
      </x:c>
      <x:c r="B295" t="str">
        <x:v>Standard</x:v>
      </x:c>
      <x:c r="C295" t="str">
        <x:v>Service Pack 3</x:v>
      </x:c>
      <x:c r="D295" t="str">
        <x:v>Fixed</x:v>
      </x:c>
      <x:c r="E295" s="3" t="n">
        <x:v>40126</x:v>
      </x:c>
      <x:c r="F295" s="3" t="n">
        <x:v>42017</x:v>
      </x:c>
      <x:c r="G295" s="3" t="n">
        <x:v>44117</x:v>
      </x:c>
      <x:c r="H295" s="3" t="n">
        <x:v/>
      </x:c>
      <x:c r="I295" s="3" t="n">
        <x:v>41317</x:v>
      </x:c>
      <x:c r="J295" s="3" t="n">
        <x:v>44117</x:v>
      </x:c>
      <x:c r="K29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6">
      <x:c r="A296" t="str">
        <x:v>Exchange Server 2013</x:v>
      </x:c>
      <x:c r="B296" t="str">
        <x:v>Enterprise</x:v>
      </x:c>
      <x:c r="C296" t="str">
        <x:v>Original Release</x:v>
      </x:c>
      <x:c r="D296" t="str">
        <x:v>Fixed</x:v>
      </x:c>
      <x:c r="E296" s="3" t="n">
        <x:v>41283</x:v>
      </x:c>
      <x:c r="F296" s="3" t="n">
        <x:v>43200</x:v>
      </x:c>
      <x:c r="G296" s="3" t="n">
        <x:v>45027</x:v>
      </x:c>
      <x:c r="H296" s="3" t="n">
        <x:v/>
      </x:c>
      <x:c r="I296" s="3" t="n">
        <x:v>41283</x:v>
      </x:c>
      <x:c r="J296" s="3" t="n">
        <x:v>42108</x:v>
      </x:c>
      <x:c r="K296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7">
      <x:c r="A297" t="str">
        <x:v>Exchange Server 2013</x:v>
      </x:c>
      <x:c r="B297" t="str">
        <x:v>Enterprise</x:v>
      </x:c>
      <x:c r="C297" t="str">
        <x:v>Service Pack 1</x:v>
      </x:c>
      <x:c r="D297" t="str">
        <x:v>Fixed</x:v>
      </x:c>
      <x:c r="E297" s="3" t="n">
        <x:v>41283</x:v>
      </x:c>
      <x:c r="F297" s="3" t="n">
        <x:v>43200</x:v>
      </x:c>
      <x:c r="G297" s="3" t="n">
        <x:v>45027</x:v>
      </x:c>
      <x:c r="H297" s="3" t="n">
        <x:v/>
      </x:c>
      <x:c r="I297" s="3" t="n">
        <x:v>41695</x:v>
      </x:c>
      <x:c r="J297" s="3" t="n">
        <x:v>45027</x:v>
      </x:c>
      <x:c r="K297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8">
      <x:c r="A298" t="str">
        <x:v>Exchange Server 2013</x:v>
      </x:c>
      <x:c r="B298" t="str">
        <x:v>Standard</x:v>
      </x:c>
      <x:c r="C298" t="str">
        <x:v>Original Release</x:v>
      </x:c>
      <x:c r="D298" t="str">
        <x:v>Fixed</x:v>
      </x:c>
      <x:c r="E298" s="3" t="n">
        <x:v>41283</x:v>
      </x:c>
      <x:c r="F298" s="3" t="n">
        <x:v>43200</x:v>
      </x:c>
      <x:c r="G298" s="3" t="n">
        <x:v>45027</x:v>
      </x:c>
      <x:c r="H298" s="3" t="n">
        <x:v/>
      </x:c>
      <x:c r="I298" s="3" t="n">
        <x:v>41283</x:v>
      </x:c>
      <x:c r="J298" s="3" t="n">
        <x:v>42108</x:v>
      </x:c>
      <x:c r="K298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9">
      <x:c r="A299" t="str">
        <x:v>Exchange Server 2013</x:v>
      </x:c>
      <x:c r="B299" t="str">
        <x:v>Standard</x:v>
      </x:c>
      <x:c r="C299" t="str">
        <x:v>Service Pack 1</x:v>
      </x:c>
      <x:c r="D299" t="str">
        <x:v>Fixed</x:v>
      </x:c>
      <x:c r="E299" s="3" t="n">
        <x:v>41283</x:v>
      </x:c>
      <x:c r="F299" s="3" t="n">
        <x:v>43200</x:v>
      </x:c>
      <x:c r="G299" s="3" t="n">
        <x:v>45027</x:v>
      </x:c>
      <x:c r="H299" s="3" t="n">
        <x:v/>
      </x:c>
      <x:c r="I299" s="3" t="n">
        <x:v>41695</x:v>
      </x:c>
      <x:c r="J299" s="3" t="n">
        <x:v>45027</x:v>
      </x:c>
      <x:c r="K299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300">
      <x:c r="A300" t="str">
        <x:v>Exchange Server 2016</x:v>
      </x:c>
      <x:c r="B300" t="str">
        <x:v>Enterprise</x:v>
      </x:c>
      <x:c r="C300" t="str">
        <x:v/>
      </x:c>
      <x:c r="D300" t="str">
        <x:v>Fixed</x:v>
      </x:c>
      <x:c r="E300" s="3" t="n">
        <x:v>42278</x:v>
      </x:c>
      <x:c r="F300" s="3" t="n">
        <x:v>44117</x:v>
      </x:c>
      <x:c r="G300" s="3" t="n">
        <x:v>45944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01">
      <x:c r="A301" t="str">
        <x:v>Exchange Server 2016</x:v>
      </x:c>
      <x:c r="B301" t="str">
        <x:v>Standard</x:v>
      </x:c>
      <x:c r="C301" t="str">
        <x:v/>
      </x:c>
      <x:c r="D301" t="str">
        <x:v>Fixed</x:v>
      </x:c>
      <x:c r="E301" s="3" t="n">
        <x:v>42278</x:v>
      </x:c>
      <x:c r="F301" s="3" t="n">
        <x:v>44117</x:v>
      </x:c>
      <x:c r="G301" s="3" t="n">
        <x:v>45944</x:v>
      </x:c>
      <x:c r="H301" s="3" t="n">
        <x:v/>
      </x:c>
      <x:c r="I301" s="3" t="n">
        <x:v/>
      </x:c>
      <x:c r="J301" s="3" t="n">
        <x:v/>
      </x:c>
      <x:c r="K30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02">
      <x:c r="A302" t="str">
        <x:v>Exchange Server 2019</x:v>
      </x:c>
      <x:c r="B302" t="str">
        <x:v>Enterprise</x:v>
      </x:c>
      <x:c r="C302" t="str">
        <x:v/>
      </x:c>
      <x:c r="D302" t="str">
        <x:v>Fixed</x:v>
      </x:c>
      <x:c r="E302" s="3" t="n">
        <x:v>43395</x:v>
      </x:c>
      <x:c r="F302" s="3" t="n">
        <x:v>45300</x:v>
      </x:c>
      <x:c r="G302" s="3" t="n">
        <x:v>45944</x:v>
      </x:c>
      <x:c r="H302" s="3" t="n">
        <x:v/>
      </x:c>
      <x:c r="I302" s="3" t="n">
        <x:v/>
      </x:c>
      <x:c r="J302" s="3" t="n">
        <x:v/>
      </x:c>
      <x:c r="K302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03">
      <x:c r="A303" t="str">
        <x:v>Exchange Server 2019</x:v>
      </x:c>
      <x:c r="B303" t="str">
        <x:v>Standard</x:v>
      </x:c>
      <x:c r="C303" t="str">
        <x:v/>
      </x:c>
      <x:c r="D303" t="str">
        <x:v>Fixed</x:v>
      </x:c>
      <x:c r="E303" s="3" t="n">
        <x:v>43395</x:v>
      </x:c>
      <x:c r="F303" s="3" t="n">
        <x:v>45300</x:v>
      </x:c>
      <x:c r="G303" s="3" t="n">
        <x:v>45944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04">
      <x:c r="A304" t="str">
        <x:v>Expression</x:v>
      </x:c>
      <x:c r="B304" t="str">
        <x:v>Blend</x:v>
      </x:c>
      <x:c r="C304" t="str">
        <x:v/>
      </x:c>
      <x:c r="D304" t="str">
        <x:v>Fixed</x:v>
      </x:c>
      <x:c r="E304" s="3" t="n">
        <x:v>39290</x:v>
      </x:c>
      <x:c r="F304" s="3" t="n">
        <x:v>41191</x:v>
      </x:c>
      <x:c r="G304" s="3" t="n">
        <x:v>43018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305">
      <x:c r="A305" t="str">
        <x:v>Expression</x:v>
      </x:c>
      <x:c r="B305" t="str">
        <x:v>Design</x:v>
      </x:c>
      <x:c r="C305" t="str">
        <x:v/>
      </x:c>
      <x:c r="D305" t="str">
        <x:v>Fixed</x:v>
      </x:c>
      <x:c r="E305" s="3" t="n">
        <x:v>39290</x:v>
      </x:c>
      <x:c r="F305" s="3" t="n">
        <x:v>41191</x:v>
      </x:c>
      <x:c r="G305" s="3" t="n">
        <x:v>43018</x:v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306">
      <x:c r="A306" t="str">
        <x:v>Expression</x:v>
      </x:c>
      <x:c r="B306" t="str">
        <x:v>Encoder</x:v>
      </x:c>
      <x:c r="C306" t="str">
        <x:v/>
      </x:c>
      <x:c r="D306" t="str">
        <x:v>Fixed</x:v>
      </x:c>
      <x:c r="E306" s="3" t="n">
        <x:v>39290</x:v>
      </x:c>
      <x:c r="F306" s="3" t="n">
        <x:v>41191</x:v>
      </x:c>
      <x:c r="G306" s="3" t="n">
        <x:v>43018</x:v>
      </x:c>
      <x:c r="H306" s="3" t="n">
        <x:v/>
      </x:c>
      <x:c r="I306" s="3" t="n">
        <x:v/>
      </x:c>
      <x:c r="J306" s="3" t="n">
        <x:v/>
      </x:c>
      <x:c r="K306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307">
      <x:c r="A307" t="str">
        <x:v>Expression</x:v>
      </x:c>
      <x:c r="B307" t="str">
        <x:v>Studio</x:v>
      </x:c>
      <x:c r="C307" t="str">
        <x:v/>
      </x:c>
      <x:c r="D307" t="str">
        <x:v>Fixed</x:v>
      </x:c>
      <x:c r="E307" s="3" t="n">
        <x:v>39290</x:v>
      </x:c>
      <x:c r="F307" s="3" t="n">
        <x:v>41191</x:v>
      </x:c>
      <x:c r="G307" s="3" t="n">
        <x:v>43018</x:v>
      </x:c>
      <x:c r="H307" s="3" t="n">
        <x:v/>
      </x:c>
      <x:c r="I307" s="3" t="n">
        <x:v/>
      </x:c>
      <x:c r="J307" s="3" t="n">
        <x:v/>
      </x:c>
      <x:c r="K307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308">
      <x:c r="A308" t="str">
        <x:v>Expression 2</x:v>
      </x:c>
      <x:c r="B308" t="str">
        <x:v>Blend</x:v>
      </x:c>
      <x:c r="C308" t="str">
        <x:v/>
      </x:c>
      <x:c r="D308" t="str">
        <x:v>Fixed</x:v>
      </x:c>
      <x:c r="E308" s="3" t="n">
        <x:v>39653</x:v>
      </x:c>
      <x:c r="F308" s="3" t="n">
        <x:v>41555</x:v>
      </x:c>
      <x:c r="G308" s="3" t="n">
        <x:v>43382</x:v>
      </x:c>
      <x:c r="H308" s="3" t="n">
        <x:v/>
      </x:c>
      <x:c r="I308" s="3" t="n">
        <x:v/>
      </x:c>
      <x:c r="J308" s="3" t="n">
        <x:v/>
      </x:c>
      <x:c r="K308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9">
      <x:c r="A309" t="str">
        <x:v>Expression 2</x:v>
      </x:c>
      <x:c r="B309" t="str">
        <x:v>Design</x:v>
      </x:c>
      <x:c r="C309" t="str">
        <x:v/>
      </x:c>
      <x:c r="D309" t="str">
        <x:v>Fixed</x:v>
      </x:c>
      <x:c r="E309" s="3" t="n">
        <x:v>39653</x:v>
      </x:c>
      <x:c r="F309" s="3" t="n">
        <x:v>41555</x:v>
      </x:c>
      <x:c r="G309" s="3" t="n">
        <x:v>43382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10">
      <x:c r="A310" t="str">
        <x:v>Expression 2</x:v>
      </x:c>
      <x:c r="B310" t="str">
        <x:v>Encoder</x:v>
      </x:c>
      <x:c r="C310" t="str">
        <x:v/>
      </x:c>
      <x:c r="D310" t="str">
        <x:v>Fixed</x:v>
      </x:c>
      <x:c r="E310" s="3" t="n">
        <x:v>39653</x:v>
      </x:c>
      <x:c r="F310" s="3" t="n">
        <x:v>41555</x:v>
      </x:c>
      <x:c r="G310" s="3" t="n">
        <x:v>43382</x:v>
      </x:c>
      <x:c r="H310" s="3" t="n">
        <x:v/>
      </x:c>
      <x:c r="I310" s="3" t="n">
        <x:v/>
      </x:c>
      <x:c r="J310" s="3" t="n">
        <x:v/>
      </x:c>
      <x:c r="K310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11">
      <x:c r="A311" t="str">
        <x:v>Expression 2</x:v>
      </x:c>
      <x:c r="B311" t="str">
        <x:v>Studio</x:v>
      </x:c>
      <x:c r="C311" t="str">
        <x:v/>
      </x:c>
      <x:c r="D311" t="str">
        <x:v>Fixed</x:v>
      </x:c>
      <x:c r="E311" s="3" t="n">
        <x:v>39653</x:v>
      </x:c>
      <x:c r="F311" s="3" t="n">
        <x:v>41555</x:v>
      </x:c>
      <x:c r="G311" s="3" t="n">
        <x:v>43382</x:v>
      </x:c>
      <x:c r="H311" s="3" t="n">
        <x:v/>
      </x:c>
      <x:c r="I311" s="3" t="n">
        <x:v/>
      </x:c>
      <x:c r="J311" s="3" t="n">
        <x:v/>
      </x:c>
      <x:c r="K311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12">
      <x:c r="A312" t="str">
        <x:v>Expression 2</x:v>
      </x:c>
      <x:c r="B312" t="str">
        <x:v>Web</x:v>
      </x:c>
      <x:c r="C312" t="str">
        <x:v/>
      </x:c>
      <x:c r="D312" t="str">
        <x:v>Fixed</x:v>
      </x:c>
      <x:c r="E312" s="3" t="n">
        <x:v>39653</x:v>
      </x:c>
      <x:c r="F312" s="3" t="n">
        <x:v>41555</x:v>
      </x:c>
      <x:c r="G312" s="3" t="n">
        <x:v>43382</x:v>
      </x:c>
      <x:c r="H312" s="3" t="n">
        <x:v/>
      </x:c>
      <x:c r="I312" s="3" t="n">
        <x:v/>
      </x:c>
      <x:c r="J312" s="3" t="n">
        <x:v/>
      </x:c>
      <x:c r="K312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13">
      <x:c r="A313" t="str">
        <x:v>Expression 3</x:v>
      </x:c>
      <x:c r="B313" t="str">
        <x:v>Design</x:v>
      </x:c>
      <x:c r="C313" t="str">
        <x:v/>
      </x:c>
      <x:c r="D313" t="str">
        <x:v>Fixed</x:v>
      </x:c>
      <x:c r="E313" s="3" t="n">
        <x:v>40105</x:v>
      </x:c>
      <x:c r="F313" s="3" t="n">
        <x:v>42017</x:v>
      </x:c>
      <x:c r="G313" s="3" t="n">
        <x:v>43844</x:v>
      </x:c>
      <x:c r="H313" s="3" t="n">
        <x:v/>
      </x:c>
      <x:c r="I313" s="3" t="n">
        <x:v/>
      </x:c>
      <x:c r="J313" s="3" t="n">
        <x:v/>
      </x:c>
      <x:c r="K313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14">
      <x:c r="A314" t="str">
        <x:v>Expression 3</x:v>
      </x:c>
      <x:c r="B314" t="str">
        <x:v>Encoder</x:v>
      </x:c>
      <x:c r="C314" t="str">
        <x:v/>
      </x:c>
      <x:c r="D314" t="str">
        <x:v>Fixed</x:v>
      </x:c>
      <x:c r="E314" s="3" t="n">
        <x:v>40105</x:v>
      </x:c>
      <x:c r="F314" s="3" t="n">
        <x:v>42017</x:v>
      </x:c>
      <x:c r="G314" s="3" t="n">
        <x:v>43844</x:v>
      </x:c>
      <x:c r="H314" s="3" t="n">
        <x:v/>
      </x:c>
      <x:c r="I314" s="3" t="n">
        <x:v/>
      </x:c>
      <x:c r="J314" s="3" t="n">
        <x:v/>
      </x:c>
      <x:c r="K314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15">
      <x:c r="A315" t="str">
        <x:v>Expression 3</x:v>
      </x:c>
      <x:c r="B315" t="str">
        <x:v>Studio</x:v>
      </x:c>
      <x:c r="C315" t="str">
        <x:v/>
      </x:c>
      <x:c r="D315" t="str">
        <x:v>Fixed</x:v>
      </x:c>
      <x:c r="E315" s="3" t="n">
        <x:v>40105</x:v>
      </x:c>
      <x:c r="F315" s="3" t="n">
        <x:v>42017</x:v>
      </x:c>
      <x:c r="G315" s="3" t="n">
        <x:v>43844</x:v>
      </x:c>
      <x:c r="H315" s="3" t="n">
        <x:v/>
      </x:c>
      <x:c r="I315" s="3" t="n">
        <x:v/>
      </x:c>
      <x:c r="J315" s="3" t="n">
        <x:v/>
      </x:c>
      <x:c r="K315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16">
      <x:c r="A316" t="str">
        <x:v>Expression 3</x:v>
      </x:c>
      <x:c r="B316" t="str">
        <x:v>Web</x:v>
      </x:c>
      <x:c r="C316" t="str">
        <x:v/>
      </x:c>
      <x:c r="D316" t="str">
        <x:v>Fixed</x:v>
      </x:c>
      <x:c r="E316" s="3" t="n">
        <x:v>40105</x:v>
      </x:c>
      <x:c r="F316" s="3" t="n">
        <x:v>42017</x:v>
      </x:c>
      <x:c r="G316" s="3" t="n">
        <x:v>43844</x:v>
      </x:c>
      <x:c r="H316" s="3" t="n">
        <x:v/>
      </x:c>
      <x:c r="I316" s="3" t="n">
        <x:v/>
      </x:c>
      <x:c r="J316" s="3" t="n">
        <x:v/>
      </x:c>
      <x:c r="K316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17">
      <x:c r="A317" t="str">
        <x:v>Expression 4</x:v>
      </x:c>
      <x:c r="B317" t="str">
        <x:v>Design</x:v>
      </x:c>
      <x:c r="C317" t="str">
        <x:v/>
      </x:c>
      <x:c r="D317" t="str">
        <x:v>Fixed</x:v>
      </x:c>
      <x:c r="E317" s="3" t="n">
        <x:v>40416</x:v>
      </x:c>
      <x:c r="F317" s="3" t="n">
        <x:v>42255</x:v>
      </x:c>
      <x:c r="G317" s="3" t="n">
        <x:v>44026</x:v>
      </x:c>
      <x:c r="H317" s="3" t="n">
        <x:v/>
      </x:c>
      <x:c r="I317" s="3" t="n">
        <x:v/>
      </x:c>
      <x:c r="J317" s="3" t="n">
        <x:v/>
      </x:c>
      <x:c r="K317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8">
      <x:c r="A318" t="str">
        <x:v>Expression 4</x:v>
      </x:c>
      <x:c r="B318" t="str">
        <x:v>Encoder</x:v>
      </x:c>
      <x:c r="C318" t="str">
        <x:v/>
      </x:c>
      <x:c r="D318" t="str">
        <x:v>Fixed</x:v>
      </x:c>
      <x:c r="E318" s="3" t="n">
        <x:v>40416</x:v>
      </x:c>
      <x:c r="F318" s="3" t="n">
        <x:v>42255</x:v>
      </x:c>
      <x:c r="G318" s="3" t="n">
        <x:v>44026</x:v>
      </x:c>
      <x:c r="H318" s="3" t="n">
        <x:v/>
      </x:c>
      <x:c r="I318" s="3" t="n">
        <x:v/>
      </x:c>
      <x:c r="J318" s="3" t="n">
        <x:v/>
      </x:c>
      <x:c r="K318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9">
      <x:c r="A319" t="str">
        <x:v>Expression 4</x:v>
      </x:c>
      <x:c r="B319" t="str">
        <x:v>Studio Ultimate</x:v>
      </x:c>
      <x:c r="C319" t="str">
        <x:v/>
      </x:c>
      <x:c r="D319" t="str">
        <x:v>Fixed</x:v>
      </x:c>
      <x:c r="E319" s="3" t="n">
        <x:v>40416</x:v>
      </x:c>
      <x:c r="F319" s="3" t="n">
        <x:v>42255</x:v>
      </x:c>
      <x:c r="G319" s="3" t="n">
        <x:v>44026</x:v>
      </x:c>
      <x:c r="H319" s="3" t="n">
        <x:v/>
      </x:c>
      <x:c r="I319" s="3" t="n">
        <x:v/>
      </x:c>
      <x:c r="J319" s="3" t="n">
        <x:v/>
      </x:c>
      <x:c r="K319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20">
      <x:c r="A320" t="str">
        <x:v>Expression 4</x:v>
      </x:c>
      <x:c r="B320" t="str">
        <x:v>Web</x:v>
      </x:c>
      <x:c r="C320" t="str">
        <x:v/>
      </x:c>
      <x:c r="D320" t="str">
        <x:v>Fixed</x:v>
      </x:c>
      <x:c r="E320" s="3" t="n">
        <x:v>40416</x:v>
      </x:c>
      <x:c r="F320" s="3" t="n">
        <x:v>42255</x:v>
      </x:c>
      <x:c r="G320" s="3" t="n">
        <x:v>44026</x:v>
      </x:c>
      <x:c r="H320" s="3" t="n">
        <x:v/>
      </x:c>
      <x:c r="I320" s="3" t="n">
        <x:v/>
      </x:c>
      <x:c r="J320" s="3" t="n">
        <x:v/>
      </x:c>
      <x:c r="K320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21">
      <x:c r="A321" t="str">
        <x:v>FAST Search Server 2010 (for Internet Sites, for Internal Applications)</x:v>
      </x:c>
      <x:c r="B321" t="str">
        <x:v>Internal Applications</x:v>
      </x:c>
      <x:c r="C321" t="str">
        <x:v/>
      </x:c>
      <x:c r="D321" t="str">
        <x:v>Fixed</x:v>
      </x:c>
      <x:c r="E321" s="3" t="n">
        <x:v>40345</x:v>
      </x:c>
      <x:c r="F321" s="3" t="n">
        <x:v>42290</x:v>
      </x:c>
      <x:c r="G321" s="3" t="n">
        <x:v>44117</x:v>
      </x:c>
      <x:c r="H321" s="3" t="n">
        <x:v/>
      </x:c>
      <x:c r="I321" s="3" t="n">
        <x:v/>
      </x:c>
      <x:c r="J321" s="3" t="n">
        <x:v/>
      </x:c>
      <x:c r="K321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22">
      <x:c r="A322" t="str">
        <x:v>FAST Search Server 2010 (for Internet Sites, for Internal Applications)</x:v>
      </x:c>
      <x:c r="B322" t="str">
        <x:v>Internet Sites</x:v>
      </x:c>
      <x:c r="C322" t="str">
        <x:v/>
      </x:c>
      <x:c r="D322" t="str">
        <x:v>Fixed</x:v>
      </x:c>
      <x:c r="E322" s="3" t="n">
        <x:v>40345</x:v>
      </x:c>
      <x:c r="F322" s="3" t="n">
        <x:v>42290</x:v>
      </x:c>
      <x:c r="G322" s="3" t="n">
        <x:v>44117</x:v>
      </x:c>
      <x:c r="H322" s="3" t="n">
        <x:v/>
      </x:c>
      <x:c r="I322" s="3" t="n">
        <x:v/>
      </x:c>
      <x:c r="J322" s="3" t="n">
        <x:v/>
      </x:c>
      <x:c r="K322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23">
      <x:c r="A323" t="str">
        <x:v>FAST Search Server 2010 (for SharePoint, for SharePoint Internet Sites)</x:v>
      </x:c>
      <x:c r="B323" t="str">
        <x:v>for SharePoint</x:v>
      </x:c>
      <x:c r="C323" t="str">
        <x:v>Original Release</x:v>
      </x:c>
      <x:c r="D323" t="str">
        <x:v>Fixed</x:v>
      </x:c>
      <x:c r="E323" s="3" t="n">
        <x:v>40345</x:v>
      </x:c>
      <x:c r="F323" s="3" t="n">
        <x:v>42290</x:v>
      </x:c>
      <x:c r="G323" s="3" t="n">
        <x:v>44117</x:v>
      </x:c>
      <x:c r="H323" s="3" t="n">
        <x:v/>
      </x:c>
      <x:c r="I323" s="3" t="n">
        <x:v>40345</x:v>
      </x:c>
      <x:c r="J323" s="3" t="n">
        <x:v>41100</x:v>
      </x:c>
      <x:c r="K323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4">
      <x:c r="A324" t="str">
        <x:v>FAST Search Server 2010 (for SharePoint, for SharePoint Internet Sites)</x:v>
      </x:c>
      <x:c r="B324" t="str">
        <x:v>for SharePoint</x:v>
      </x:c>
      <x:c r="C324" t="str">
        <x:v>Service Pack 1</x:v>
      </x:c>
      <x:c r="D324" t="str">
        <x:v>Fixed</x:v>
      </x:c>
      <x:c r="E324" s="3" t="n">
        <x:v>40345</x:v>
      </x:c>
      <x:c r="F324" s="3" t="n">
        <x:v>42290</x:v>
      </x:c>
      <x:c r="G324" s="3" t="n">
        <x:v>44117</x:v>
      </x:c>
      <x:c r="H324" s="3" t="n">
        <x:v/>
      </x:c>
      <x:c r="I324" s="3" t="n">
        <x:v>40718</x:v>
      </x:c>
      <x:c r="J324" s="3" t="n">
        <x:v>41843</x:v>
      </x:c>
      <x:c r="K324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5">
      <x:c r="A325" t="str">
        <x:v>FAST Search Server 2010 (for SharePoint, for SharePoint Internet Sites)</x:v>
      </x:c>
      <x:c r="B325" t="str">
        <x:v>for SharePoint</x:v>
      </x:c>
      <x:c r="C325" t="str">
        <x:v>Service Pack 2</x:v>
      </x:c>
      <x:c r="D325" t="str">
        <x:v>Fixed</x:v>
      </x:c>
      <x:c r="E325" s="3" t="n">
        <x:v>40345</x:v>
      </x:c>
      <x:c r="F325" s="3" t="n">
        <x:v>42290</x:v>
      </x:c>
      <x:c r="G325" s="3" t="n">
        <x:v>44117</x:v>
      </x:c>
      <x:c r="H325" s="3" t="n">
        <x:v/>
      </x:c>
      <x:c r="I325" s="3" t="n">
        <x:v>41478</x:v>
      </x:c>
      <x:c r="J325" s="3" t="n">
        <x:v>44117</x:v>
      </x:c>
      <x:c r="K325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6">
      <x:c r="A326" t="str">
        <x:v>FAST Search Server 2010 (for SharePoint, for SharePoint Internet Sites)</x:v>
      </x:c>
      <x:c r="B326" t="str">
        <x:v>for SharePoint Internet Sites</x:v>
      </x:c>
      <x:c r="C326" t="str">
        <x:v>Original Release</x:v>
      </x:c>
      <x:c r="D326" t="str">
        <x:v>Fixed</x:v>
      </x:c>
      <x:c r="E326" s="3" t="n">
        <x:v>40345</x:v>
      </x:c>
      <x:c r="F326" s="3" t="n">
        <x:v>42290</x:v>
      </x:c>
      <x:c r="G326" s="3" t="n">
        <x:v>44117</x:v>
      </x:c>
      <x:c r="H326" s="3" t="n">
        <x:v/>
      </x:c>
      <x:c r="I326" s="3" t="n">
        <x:v>40345</x:v>
      </x:c>
      <x:c r="J326" s="3" t="n">
        <x:v>41100</x:v>
      </x:c>
      <x:c r="K326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7">
      <x:c r="A327" t="str">
        <x:v>FAST Search Server 2010 (for SharePoint, for SharePoint Internet Sites)</x:v>
      </x:c>
      <x:c r="B327" t="str">
        <x:v>for SharePoint Internet Sites</x:v>
      </x:c>
      <x:c r="C327" t="str">
        <x:v>Service Pack 1</x:v>
      </x:c>
      <x:c r="D327" t="str">
        <x:v>Fixed</x:v>
      </x:c>
      <x:c r="E327" s="3" t="n">
        <x:v>40345</x:v>
      </x:c>
      <x:c r="F327" s="3" t="n">
        <x:v>42290</x:v>
      </x:c>
      <x:c r="G327" s="3" t="n">
        <x:v>44117</x:v>
      </x:c>
      <x:c r="H327" s="3" t="n">
        <x:v/>
      </x:c>
      <x:c r="I327" s="3" t="n">
        <x:v>40718</x:v>
      </x:c>
      <x:c r="J327" s="3" t="n">
        <x:v>41843</x:v>
      </x:c>
      <x:c r="K32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8">
      <x:c r="A328" t="str">
        <x:v>FAST Search Server 2010 (for SharePoint, for SharePoint Internet Sites)</x:v>
      </x:c>
      <x:c r="B328" t="str">
        <x:v>for SharePoint Internet Sites</x:v>
      </x:c>
      <x:c r="C328" t="str">
        <x:v>Service Pack 2</x:v>
      </x:c>
      <x:c r="D328" t="str">
        <x:v>Fixed</x:v>
      </x:c>
      <x:c r="E328" s="3" t="n">
        <x:v>40345</x:v>
      </x:c>
      <x:c r="F328" s="3" t="n">
        <x:v>42290</x:v>
      </x:c>
      <x:c r="G328" s="3" t="n">
        <x:v>44117</x:v>
      </x:c>
      <x:c r="H328" s="3" t="n">
        <x:v/>
      </x:c>
      <x:c r="I328" s="3" t="n">
        <x:v>41478</x:v>
      </x:c>
      <x:c r="J328" s="3" t="n">
        <x:v>44117</x:v>
      </x:c>
      <x:c r="K32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9">
      <x:c r="A329" t="str">
        <x:v>Forefront Protection 2010 for Exchange Server</x:v>
      </x:c>
      <x:c r="B329" t="str">
        <x:v/>
      </x:c>
      <x:c r="C329" t="str">
        <x:v/>
      </x:c>
      <x:c r="D329" t="str">
        <x:v>Fixed</x:v>
      </x:c>
      <x:c r="E329" s="3" t="n">
        <x:v>40118</x:v>
      </x:c>
      <x:c r="F329" s="3" t="n">
        <x:v/>
      </x:c>
      <x:c r="G329" s="3" t="n">
        <x:v>42369</x:v>
      </x:c>
      <x:c r="H329" s="3" t="n">
        <x:v/>
      </x:c>
      <x:c r="I329" s="3" t="n">
        <x:v/>
      </x:c>
      <x:c r="J329" s="3" t="n">
        <x:v/>
      </x:c>
      <x:c r="K329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330">
      <x:c r="A330" t="str">
        <x:v>Forefront Protection 2010 for SharePoint</x:v>
      </x:c>
      <x:c r="B330" t="str">
        <x:v/>
      </x:c>
      <x:c r="C330" t="str">
        <x:v/>
      </x:c>
      <x:c r="D330" t="str">
        <x:v>Fixed</x:v>
      </x:c>
      <x:c r="E330" s="3" t="n">
        <x:v>40374</x:v>
      </x:c>
      <x:c r="F330" s="3" t="n">
        <x:v/>
      </x:c>
      <x:c r="G330" s="3" t="n">
        <x:v>42369</x:v>
      </x:c>
      <x:c r="H330" s="3" t="n">
        <x:v/>
      </x:c>
      <x:c r="I330" s="3" t="n">
        <x:v/>
      </x:c>
      <x:c r="J330" s="3" t="n">
        <x:v/>
      </x:c>
      <x:c r="K330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331">
      <x:c r="A331" t="str">
        <x:v>Forefront Security for Exchange Server</x:v>
      </x:c>
      <x:c r="B331" t="str">
        <x:v/>
      </x:c>
      <x:c r="C331" t="str">
        <x:v>Original Release</x:v>
      </x:c>
      <x:c r="D331" t="str">
        <x:v>Fixed</x:v>
      </x:c>
      <x:c r="E331" s="3" t="n">
        <x:v>39149</x:v>
      </x:c>
      <x:c r="F331" s="3" t="n">
        <x:v>42369</x:v>
      </x:c>
      <x:c r="G331" s="3" t="n">
        <x:v>42369</x:v>
      </x:c>
      <x:c r="H331" s="3" t="n">
        <x:v/>
      </x:c>
      <x:c r="I331" s="3" t="n">
        <x:v>39149</x:v>
      </x:c>
      <x:c r="J331" s="3" t="n">
        <x:v>39826</x:v>
      </x:c>
      <x:c r="K331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32">
      <x:c r="A332" t="str">
        <x:v>Forefront Security for Exchange Server</x:v>
      </x:c>
      <x:c r="B332" t="str">
        <x:v/>
      </x:c>
      <x:c r="C332" t="str">
        <x:v>Service Pack 1</x:v>
      </x:c>
      <x:c r="D332" t="str">
        <x:v>Fixed</x:v>
      </x:c>
      <x:c r="E332" s="3" t="n">
        <x:v>39149</x:v>
      </x:c>
      <x:c r="F332" s="3" t="n">
        <x:v>42369</x:v>
      </x:c>
      <x:c r="G332" s="3" t="n">
        <x:v>42369</x:v>
      </x:c>
      <x:c r="H332" s="3" t="n">
        <x:v/>
      </x:c>
      <x:c r="I332" s="3" t="n">
        <x:v>39415</x:v>
      </x:c>
      <x:c r="J332" s="3" t="n">
        <x:v>40372</x:v>
      </x:c>
      <x:c r="K332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33">
      <x:c r="A333" t="str">
        <x:v>Forefront Security for Exchange Server</x:v>
      </x:c>
      <x:c r="B333" t="str">
        <x:v/>
      </x:c>
      <x:c r="C333" t="str">
        <x:v>Service Pack 2</x:v>
      </x:c>
      <x:c r="D333" t="str">
        <x:v>Fixed</x:v>
      </x:c>
      <x:c r="E333" s="3" t="n">
        <x:v>39149</x:v>
      </x:c>
      <x:c r="F333" s="3" t="n">
        <x:v>42369</x:v>
      </x:c>
      <x:c r="G333" s="3" t="n">
        <x:v>42369</x:v>
      </x:c>
      <x:c r="H333" s="3" t="n">
        <x:v/>
      </x:c>
      <x:c r="I333" s="3" t="n">
        <x:v>39994</x:v>
      </x:c>
      <x:c r="J333" s="3" t="n">
        <x:v>42369</x:v>
      </x:c>
      <x:c r="K333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34">
      <x:c r="A334" t="str">
        <x:v>Forefront Security for Office Communications Server</x:v>
      </x:c>
      <x:c r="B334" t="str">
        <x:v/>
      </x:c>
      <x:c r="C334" t="str">
        <x:v/>
      </x:c>
      <x:c r="D334" t="str">
        <x:v>Fixed</x:v>
      </x:c>
      <x:c r="E334" s="3" t="n">
        <x:v>39973</x:v>
      </x:c>
      <x:c r="F334" s="3" t="n">
        <x:v/>
      </x:c>
      <x:c r="G334" s="3" t="n">
        <x:v>42369</x:v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335">
      <x:c r="A335" t="str">
        <x:v>Forefront Security for Sharepoint</x:v>
      </x:c>
      <x:c r="B335" t="str">
        <x:v/>
      </x:c>
      <x:c r="C335" t="str">
        <x:v>Original Release</x:v>
      </x:c>
      <x:c r="D335" t="str">
        <x:v>Fixed</x:v>
      </x:c>
      <x:c r="E335" s="3" t="n">
        <x:v>39149</x:v>
      </x:c>
      <x:c r="F335" s="3" t="n">
        <x:v/>
      </x:c>
      <x:c r="G335" s="3" t="n">
        <x:v>42369</x:v>
      </x:c>
      <x:c r="H335" s="3" t="n">
        <x:v/>
      </x:c>
      <x:c r="I335" s="3" t="n">
        <x:v>39149</x:v>
      </x:c>
      <x:c r="J335" s="3" t="n">
        <x:v>39735</x:v>
      </x:c>
      <x:c r="K335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6">
      <x:c r="A336" t="str">
        <x:v>Forefront Security for Sharepoint</x:v>
      </x:c>
      <x:c r="B336" t="str">
        <x:v/>
      </x:c>
      <x:c r="C336" t="str">
        <x:v>Service Pack 1</x:v>
      </x:c>
      <x:c r="D336" t="str">
        <x:v>Fixed</x:v>
      </x:c>
      <x:c r="E336" s="3" t="n">
        <x:v>39149</x:v>
      </x:c>
      <x:c r="F336" s="3" t="n">
        <x:v/>
      </x:c>
      <x:c r="G336" s="3" t="n">
        <x:v>42369</x:v>
      </x:c>
      <x:c r="H336" s="3" t="n">
        <x:v/>
      </x:c>
      <x:c r="I336" s="3" t="n">
        <x:v>39355</x:v>
      </x:c>
      <x:c r="J336" s="3" t="n">
        <x:v>40099</x:v>
      </x:c>
      <x:c r="K336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7">
      <x:c r="A337" t="str">
        <x:v>Forefront Security for Sharepoint</x:v>
      </x:c>
      <x:c r="B337" t="str">
        <x:v/>
      </x:c>
      <x:c r="C337" t="str">
        <x:v>Service Pack 2</x:v>
      </x:c>
      <x:c r="D337" t="str">
        <x:v>Fixed</x:v>
      </x:c>
      <x:c r="E337" s="3" t="n">
        <x:v>39149</x:v>
      </x:c>
      <x:c r="F337" s="3" t="n">
        <x:v/>
      </x:c>
      <x:c r="G337" s="3" t="n">
        <x:v>42369</x:v>
      </x:c>
      <x:c r="H337" s="3" t="n">
        <x:v/>
      </x:c>
      <x:c r="I337" s="3" t="n">
        <x:v>39548</x:v>
      </x:c>
      <x:c r="J337" s="3" t="n">
        <x:v>40372</x:v>
      </x:c>
      <x:c r="K337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8">
      <x:c r="A338" t="str">
        <x:v>Forefront Security for Sharepoint</x:v>
      </x:c>
      <x:c r="B338" t="str">
        <x:v/>
      </x:c>
      <x:c r="C338" t="str">
        <x:v>Service Pack 3</x:v>
      </x:c>
      <x:c r="D338" t="str">
        <x:v>Fixed</x:v>
      </x:c>
      <x:c r="E338" s="3" t="n">
        <x:v>39149</x:v>
      </x:c>
      <x:c r="F338" s="3" t="n">
        <x:v/>
      </x:c>
      <x:c r="G338" s="3" t="n">
        <x:v>42369</x:v>
      </x:c>
      <x:c r="H338" s="3" t="n">
        <x:v/>
      </x:c>
      <x:c r="I338" s="3" t="n">
        <x:v>39994</x:v>
      </x:c>
      <x:c r="J338" s="3" t="n">
        <x:v>42369</x:v>
      </x:c>
      <x:c r="K338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9">
      <x:c r="A339" t="str">
        <x:v>FSLogix</x:v>
      </x:c>
      <x:c r="B339" t="str">
        <x:v/>
      </x:c>
      <x:c r="C339" t="str">
        <x:v>Version 2201</x:v>
      </x:c>
      <x:c r="D339" t="str">
        <x:v>Modern</x:v>
      </x:c>
      <x:c r="E339" s="3" t="n">
        <x:v>43423</x:v>
      </x:c>
      <x:c r="F339" s="3" t="n">
        <x:v/>
      </x:c>
      <x:c r="G339" s="3" t="n">
        <x:v/>
      </x:c>
      <x:c r="H339" s="3" t="n">
        <x:v/>
      </x:c>
      <x:c r="I339" s="3" t="n">
        <x:v>44645</x:v>
      </x:c>
      <x:c r="J339" s="3" t="n">
        <x:v>44705</x:v>
      </x:c>
      <x:c r="K33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0">
      <x:c r="A340" t="str">
        <x:v>FSLogix</x:v>
      </x:c>
      <x:c r="B340" t="str">
        <x:v/>
      </x:c>
      <x:c r="C340" t="str">
        <x:v>Version 2201 Hotfix 1</x:v>
      </x:c>
      <x:c r="D340" t="str">
        <x:v>Modern</x:v>
      </x:c>
      <x:c r="E340" s="3" t="n">
        <x:v>43423</x:v>
      </x:c>
      <x:c r="F340" s="3" t="n">
        <x:v/>
      </x:c>
      <x:c r="G340" s="3" t="n">
        <x:v/>
      </x:c>
      <x:c r="H340" s="3" t="n">
        <x:v/>
      </x:c>
      <x:c r="I340" s="3" t="n">
        <x:v>44705</x:v>
      </x:c>
      <x:c r="J340" s="3" t="n">
        <x:v>44763</x:v>
      </x:c>
      <x:c r="K34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1">
      <x:c r="A341" t="str">
        <x:v>FSLogix</x:v>
      </x:c>
      <x:c r="B341" t="str">
        <x:v/>
      </x:c>
      <x:c r="C341" t="str">
        <x:v>Version 2201 Hotfix 2</x:v>
      </x:c>
      <x:c r="D341" t="str">
        <x:v>Modern</x:v>
      </x:c>
      <x:c r="E341" s="3" t="n">
        <x:v>43423</x:v>
      </x:c>
      <x:c r="F341" s="3" t="n">
        <x:v/>
      </x:c>
      <x:c r="G341" s="3" t="n">
        <x:v/>
      </x:c>
      <x:c r="H341" s="3" t="n">
        <x:v/>
      </x:c>
      <x:c r="I341" s="3" t="n">
        <x:v>44763</x:v>
      </x:c>
      <x:c r="J341" s="3" t="n">
        <x:v>44908</x:v>
      </x:c>
      <x:c r="K341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2">
      <x:c r="A342" t="str">
        <x:v>FSLogix</x:v>
      </x:c>
      <x:c r="B342" t="str">
        <x:v/>
      </x:c>
      <x:c r="C342" t="str">
        <x:v>Version 2210</x:v>
      </x:c>
      <x:c r="D342" t="str">
        <x:v>Modern</x:v>
      </x:c>
      <x:c r="E342" s="3" t="n">
        <x:v>43423</x:v>
      </x:c>
      <x:c r="F342" s="3" t="n">
        <x:v/>
      </x:c>
      <x:c r="G342" s="3" t="n">
        <x:v/>
      </x:c>
      <x:c r="H342" s="3" t="n">
        <x:v/>
      </x:c>
      <x:c r="I342" s="3" t="n">
        <x:v>44908</x:v>
      </x:c>
      <x:c r="J342" s="3" t="n">
        <x:v>44988</x:v>
      </x:c>
      <x:c r="K34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3">
      <x:c r="A343" t="str">
        <x:v>FSLogix</x:v>
      </x:c>
      <x:c r="B343" t="str">
        <x:v/>
      </x:c>
      <x:c r="C343" t="str">
        <x:v>Version 2210 Hotfix 1</x:v>
      </x:c>
      <x:c r="D343" t="str">
        <x:v>Modern</x:v>
      </x:c>
      <x:c r="E343" s="3" t="n">
        <x:v>43423</x:v>
      </x:c>
      <x:c r="F343" s="3" t="n">
        <x:v/>
      </x:c>
      <x:c r="G343" s="3" t="n">
        <x:v/>
      </x:c>
      <x:c r="H343" s="3" t="n">
        <x:v/>
      </x:c>
      <x:c r="I343" s="3" t="n">
        <x:v>44988</x:v>
      </x:c>
      <x:c r="J343" s="3" t="n">
        <x:v>45160</x:v>
      </x:c>
      <x:c r="K34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4">
      <x:c r="A344" t="str">
        <x:v>FSLogix</x:v>
      </x:c>
      <x:c r="B344" t="str">
        <x:v/>
      </x:c>
      <x:c r="C344" t="str">
        <x:v>Version 2210 Hotfix 2</x:v>
      </x:c>
      <x:c r="D344" t="str">
        <x:v>Modern</x:v>
      </x:c>
      <x:c r="E344" s="3" t="n">
        <x:v>43423</x:v>
      </x:c>
      <x:c r="F344" s="3" t="n">
        <x:v/>
      </x:c>
      <x:c r="G344" s="3" t="n">
        <x:v/>
      </x:c>
      <x:c r="H344" s="3" t="n">
        <x:v/>
      </x:c>
      <x:c r="I344" s="3" t="n">
        <x:v>45160</x:v>
      </x:c>
      <x:c r="J344" s="3" t="n">
        <x:v>45335</x:v>
      </x:c>
      <x:c r="K34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5">
      <x:c r="A345" t="str">
        <x:v>FSLogix</x:v>
      </x:c>
      <x:c r="B345" t="str">
        <x:v/>
      </x:c>
      <x:c r="C345" t="str">
        <x:v>Version 2210 Hotfix 3</x:v>
      </x:c>
      <x:c r="D345" t="str">
        <x:v>Modern</x:v>
      </x:c>
      <x:c r="E345" s="3" t="n">
        <x:v>43423</x:v>
      </x:c>
      <x:c r="F345" s="3" t="n">
        <x:v/>
      </x:c>
      <x:c r="G345" s="3" t="n">
        <x:v/>
      </x:c>
      <x:c r="H345" s="3" t="n">
        <x:v/>
      </x:c>
      <x:c r="I345" s="3" t="n">
        <x:v>45335</x:v>
      </x:c>
      <x:c r="J345" s="3" t="n">
        <x:v>45426</x:v>
      </x:c>
      <x:c r="K345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6">
      <x:c r="A346" t="str">
        <x:v>FSLogix</x:v>
      </x:c>
      <x:c r="B346" t="str">
        <x:v/>
      </x:c>
      <x:c r="C346" t="str">
        <x:v>Version 2210 Hotfix 4</x:v>
      </x:c>
      <x:c r="D346" t="str">
        <x:v>Modern</x:v>
      </x:c>
      <x:c r="E346" s="3" t="n">
        <x:v>43423</x:v>
      </x:c>
      <x:c r="F346" s="3" t="n">
        <x:v/>
      </x:c>
      <x:c r="G346" s="3" t="n">
        <x:v/>
      </x:c>
      <x:c r="H346" s="3" t="n">
        <x:v/>
      </x:c>
      <x:c r="I346" s="3" t="n">
        <x:v>45426</x:v>
      </x:c>
      <x:c r="J346" s="3" t="n">
        <x:v/>
      </x:c>
      <x:c r="K34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7">
      <x:c r="A347" t="str">
        <x:v>GPOVault</x:v>
      </x:c>
      <x:c r="B347" t="str">
        <x:v>1.0</x:v>
      </x:c>
      <x:c r="C347" t="str">
        <x:v/>
      </x:c>
      <x:c r="D347" t="str">
        <x:v>Fixed</x:v>
      </x:c>
      <x:c r="E347" s="3" t="n">
        <x:v>39083</x:v>
      </x:c>
      <x:c r="F347" s="3" t="n">
        <x:v>40190</x:v>
      </x:c>
      <x:c r="G347" s="3" t="n">
        <x:v/>
      </x:c>
      <x:c r="H347" s="3" t="n">
        <x:v/>
      </x:c>
      <x:c r="I347" s="3" t="n">
        <x:v/>
      </x:c>
      <x:c r="J347" s="3" t="n">
        <x:v/>
      </x:c>
      <x:c r="K347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8">
      <x:c r="A348" t="str">
        <x:v>GPOVault</x:v>
      </x:c>
      <x:c r="B348" t="str">
        <x:v>2.0</x:v>
      </x:c>
      <x:c r="C348" t="str">
        <x:v/>
      </x:c>
      <x:c r="D348" t="str">
        <x:v>Fixed</x:v>
      </x:c>
      <x:c r="E348" s="3" t="n">
        <x:v>39083</x:v>
      </x:c>
      <x:c r="F348" s="3" t="n">
        <x:v>40190</x:v>
      </x:c>
      <x:c r="G348" s="3" t="n">
        <x:v/>
      </x:c>
      <x:c r="H348" s="3" t="n">
        <x:v/>
      </x:c>
      <x:c r="I348" s="3" t="n">
        <x:v/>
      </x:c>
      <x:c r="J348" s="3" t="n">
        <x:v/>
      </x:c>
      <x:c r="K348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9">
      <x:c r="A349" t="str">
        <x:v>GPOVault</x:v>
      </x:c>
      <x:c r="B349" t="str">
        <x:v>Enterprise 1.0</x:v>
      </x:c>
      <x:c r="C349" t="str">
        <x:v/>
      </x:c>
      <x:c r="D349" t="str">
        <x:v>Fixed</x:v>
      </x:c>
      <x:c r="E349" s="3" t="n">
        <x:v>39083</x:v>
      </x:c>
      <x:c r="F349" s="3" t="n">
        <x:v>40190</x:v>
      </x:c>
      <x:c r="G349" s="3" t="n">
        <x:v/>
      </x:c>
      <x:c r="H349" s="3" t="n">
        <x:v/>
      </x:c>
      <x:c r="I349" s="3" t="n">
        <x:v/>
      </x:c>
      <x:c r="J349" s="3" t="n">
        <x:v/>
      </x:c>
      <x:c r="K349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50">
      <x:c r="A350" t="str">
        <x:v>GPOVault</x:v>
      </x:c>
      <x:c r="B350" t="str">
        <x:v>Enterprise 2.0</x:v>
      </x:c>
      <x:c r="C350" t="str">
        <x:v/>
      </x:c>
      <x:c r="D350" t="str">
        <x:v>Fixed</x:v>
      </x:c>
      <x:c r="E350" s="3" t="n">
        <x:v>39083</x:v>
      </x:c>
      <x:c r="F350" s="3" t="n">
        <x:v>40190</x:v>
      </x:c>
      <x:c r="G350" s="3" t="n">
        <x:v/>
      </x:c>
      <x:c r="H350" s="3" t="n">
        <x:v/>
      </x:c>
      <x:c r="I350" s="3" t="n">
        <x:v/>
      </x:c>
      <x:c r="J350" s="3" t="n">
        <x:v/>
      </x:c>
      <x:c r="K350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51">
      <x:c r="A351" t="str">
        <x:v>Groove 3.1</x:v>
      </x:c>
      <x:c r="B351" t="str">
        <x:v>Enterprise Backup Service</x:v>
      </x:c>
      <x:c r="C351" t="str">
        <x:v/>
      </x:c>
      <x:c r="D351" t="str">
        <x:v>Fixed</x:v>
      </x:c>
      <x:c r="E351" s="3" t="n">
        <x:v>38169</x:v>
      </x:c>
      <x:c r="F351" s="3" t="n">
        <x:v>40284</x:v>
      </x:c>
      <x:c r="G351" s="3" t="n">
        <x:v/>
      </x:c>
      <x:c r="H351" s="3" t="n">
        <x:v/>
      </x:c>
      <x:c r="I351" s="3" t="n">
        <x:v/>
      </x:c>
      <x:c r="J351" s="3" t="n">
        <x:v/>
      </x:c>
      <x:c r="K351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2">
      <x:c r="A352" t="str">
        <x:v>Groove 3.1</x:v>
      </x:c>
      <x:c r="B352" t="str">
        <x:v>Enterprise Data Bridge</x:v>
      </x:c>
      <x:c r="C352" t="str">
        <x:v/>
      </x:c>
      <x:c r="D352" t="str">
        <x:v>Fixed</x:v>
      </x:c>
      <x:c r="E352" s="3" t="n">
        <x:v>38169</x:v>
      </x:c>
      <x:c r="F352" s="3" t="n">
        <x:v>40284</x:v>
      </x:c>
      <x:c r="G352" s="3" t="n">
        <x:v/>
      </x:c>
      <x:c r="H352" s="3" t="n">
        <x:v/>
      </x:c>
      <x:c r="I352" s="3" t="n">
        <x:v/>
      </x:c>
      <x:c r="J352" s="3" t="n">
        <x:v/>
      </x:c>
      <x:c r="K35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3">
      <x:c r="A353" t="str">
        <x:v>Groove 3.1</x:v>
      </x:c>
      <x:c r="B353" t="str">
        <x:v>Enterprise Relay Server</x:v>
      </x:c>
      <x:c r="C353" t="str">
        <x:v/>
      </x:c>
      <x:c r="D353" t="str">
        <x:v>Fixed</x:v>
      </x:c>
      <x:c r="E353" s="3" t="n">
        <x:v>38169</x:v>
      </x:c>
      <x:c r="F353" s="3" t="n">
        <x:v>40284</x:v>
      </x:c>
      <x:c r="G353" s="3" t="n">
        <x:v/>
      </x:c>
      <x:c r="H353" s="3" t="n">
        <x:v/>
      </x:c>
      <x:c r="I353" s="3" t="n">
        <x:v/>
      </x:c>
      <x:c r="J353" s="3" t="n">
        <x:v/>
      </x:c>
      <x:c r="K353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4">
      <x:c r="A354" t="str">
        <x:v>Groove 3.1</x:v>
      </x:c>
      <x:c r="B354" t="str">
        <x:v>Hosted Management Services</x:v>
      </x:c>
      <x:c r="C354" t="str">
        <x:v/>
      </x:c>
      <x:c r="D354" t="str">
        <x:v>Fixed</x:v>
      </x:c>
      <x:c r="E354" s="3" t="n">
        <x:v>38169</x:v>
      </x:c>
      <x:c r="F354" s="3" t="n">
        <x:v>40284</x:v>
      </x:c>
      <x:c r="G354" s="3" t="n">
        <x:v/>
      </x:c>
      <x:c r="H354" s="3" t="n">
        <x:v/>
      </x:c>
      <x:c r="I354" s="3" t="n">
        <x:v/>
      </x:c>
      <x:c r="J354" s="3" t="n">
        <x:v/>
      </x:c>
      <x:c r="K35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5">
      <x:c r="A355" t="str">
        <x:v>Groove 3.1</x:v>
      </x:c>
      <x:c r="B355" t="str">
        <x:v>Hosted Relay Services</x:v>
      </x:c>
      <x:c r="C355" t="str">
        <x:v/>
      </x:c>
      <x:c r="D355" t="str">
        <x:v>Fixed</x:v>
      </x:c>
      <x:c r="E355" s="3" t="n">
        <x:v>38169</x:v>
      </x:c>
      <x:c r="F355" s="3" t="n">
        <x:v>40284</x:v>
      </x:c>
      <x:c r="G355" s="3" t="n">
        <x:v/>
      </x:c>
      <x:c r="H355" s="3" t="n">
        <x:v/>
      </x:c>
      <x:c r="I355" s="3" t="n">
        <x:v/>
      </x:c>
      <x:c r="J355" s="3" t="n">
        <x:v/>
      </x:c>
      <x:c r="K35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6">
      <x:c r="A356" t="str">
        <x:v>Groove 3.1</x:v>
      </x:c>
      <x:c r="B356" t="str">
        <x:v>Office Project</x:v>
      </x:c>
      <x:c r="C356" t="str">
        <x:v/>
      </x:c>
      <x:c r="D356" t="str">
        <x:v>Fixed</x:v>
      </x:c>
      <x:c r="E356" s="3" t="n">
        <x:v>38169</x:v>
      </x:c>
      <x:c r="F356" s="3" t="n">
        <x:v>40284</x:v>
      </x:c>
      <x:c r="G356" s="3" t="n">
        <x:v/>
      </x:c>
      <x:c r="H356" s="3" t="n">
        <x:v/>
      </x:c>
      <x:c r="I356" s="3" t="n">
        <x:v/>
      </x:c>
      <x:c r="J356" s="3" t="n">
        <x:v/>
      </x:c>
      <x:c r="K35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7">
      <x:c r="A357" t="str">
        <x:v>Groove 3.1</x:v>
      </x:c>
      <x:c r="B357" t="str">
        <x:v>Virtual Office File Sharing</x:v>
      </x:c>
      <x:c r="C357" t="str">
        <x:v/>
      </x:c>
      <x:c r="D357" t="str">
        <x:v>Fixed</x:v>
      </x:c>
      <x:c r="E357" s="3" t="n">
        <x:v>38169</x:v>
      </x:c>
      <x:c r="F357" s="3" t="n">
        <x:v>40284</x:v>
      </x:c>
      <x:c r="G357" s="3" t="n">
        <x:v/>
      </x:c>
      <x:c r="H357" s="3" t="n">
        <x:v/>
      </x:c>
      <x:c r="I357" s="3" t="n">
        <x:v/>
      </x:c>
      <x:c r="J357" s="3" t="n">
        <x:v/>
      </x:c>
      <x:c r="K35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8">
      <x:c r="A358" t="str">
        <x:v>Groove 3.1</x:v>
      </x:c>
      <x:c r="B358" t="str">
        <x:v>Virtual Office Professional</x:v>
      </x:c>
      <x:c r="C358" t="str">
        <x:v/>
      </x:c>
      <x:c r="D358" t="str">
        <x:v>Fixed</x:v>
      </x:c>
      <x:c r="E358" s="3" t="n">
        <x:v>38169</x:v>
      </x:c>
      <x:c r="F358" s="3" t="n">
        <x:v>40284</x:v>
      </x:c>
      <x:c r="G358" s="3" t="n">
        <x:v/>
      </x:c>
      <x:c r="H358" s="3" t="n">
        <x:v/>
      </x:c>
      <x:c r="I358" s="3" t="n">
        <x:v/>
      </x:c>
      <x:c r="J358" s="3" t="n">
        <x:v/>
      </x:c>
      <x:c r="K35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9">
      <x:c r="A359" t="str">
        <x:v>Groove 3.1</x:v>
      </x:c>
      <x:c r="B359" t="str">
        <x:v>Web Services Development Kit</x:v>
      </x:c>
      <x:c r="C359" t="str">
        <x:v/>
      </x:c>
      <x:c r="D359" t="str">
        <x:v>Fixed</x:v>
      </x:c>
      <x:c r="E359" s="3" t="n">
        <x:v>38169</x:v>
      </x:c>
      <x:c r="F359" s="3" t="n">
        <x:v>40284</x:v>
      </x:c>
      <x:c r="G359" s="3" t="n">
        <x:v/>
      </x:c>
      <x:c r="H359" s="3" t="n">
        <x:v/>
      </x:c>
      <x:c r="I359" s="3" t="n">
        <x:v/>
      </x:c>
      <x:c r="J359" s="3" t="n">
        <x:v/>
      </x:c>
      <x:c r="K35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60">
      <x:c r="A360" t="str">
        <x:v>Groove Server 2010</x:v>
      </x:c>
      <x:c r="B360" t="str">
        <x:v/>
      </x:c>
      <x:c r="C360" t="str">
        <x:v>Original Release</x:v>
      </x:c>
      <x:c r="D360" t="str">
        <x:v>Fixed</x:v>
      </x:c>
      <x:c r="E360" s="3" t="n">
        <x:v>40345</x:v>
      </x:c>
      <x:c r="F360" s="3" t="n">
        <x:v>42290</x:v>
      </x:c>
      <x:c r="G360" s="3" t="n">
        <x:v>44117</x:v>
      </x:c>
      <x:c r="H360" s="3" t="n">
        <x:v/>
      </x:c>
      <x:c r="I360" s="3" t="n">
        <x:v>40345</x:v>
      </x:c>
      <x:c r="J360" s="3" t="n">
        <x:v>41100</x:v>
      </x:c>
      <x:c r="K360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61">
      <x:c r="A361" t="str">
        <x:v>Groove Server 2010</x:v>
      </x:c>
      <x:c r="B361" t="str">
        <x:v/>
      </x:c>
      <x:c r="C361" t="str">
        <x:v>Service Pack 1</x:v>
      </x:c>
      <x:c r="D361" t="str">
        <x:v>Fixed</x:v>
      </x:c>
      <x:c r="E361" s="3" t="n">
        <x:v>40345</x:v>
      </x:c>
      <x:c r="F361" s="3" t="n">
        <x:v>42290</x:v>
      </x:c>
      <x:c r="G361" s="3" t="n">
        <x:v>44117</x:v>
      </x:c>
      <x:c r="H361" s="3" t="n">
        <x:v/>
      </x:c>
      <x:c r="I361" s="3" t="n">
        <x:v>40718</x:v>
      </x:c>
      <x:c r="J361" s="3" t="n">
        <x:v>41833</x:v>
      </x:c>
      <x:c r="K361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62">
      <x:c r="A362" t="str">
        <x:v>Groove Server 2010</x:v>
      </x:c>
      <x:c r="B362" t="str">
        <x:v/>
      </x:c>
      <x:c r="C362" t="str">
        <x:v>Service Pack 2</x:v>
      </x:c>
      <x:c r="D362" t="str">
        <x:v>Fixed</x:v>
      </x:c>
      <x:c r="E362" s="3" t="n">
        <x:v>40345</x:v>
      </x:c>
      <x:c r="F362" s="3" t="n">
        <x:v>42290</x:v>
      </x:c>
      <x:c r="G362" s="3" t="n">
        <x:v>44117</x:v>
      </x:c>
      <x:c r="H362" s="3" t="n">
        <x:v/>
      </x:c>
      <x:c r="I362" s="3" t="n">
        <x:v>41468</x:v>
      </x:c>
      <x:c r="J362" s="3" t="n">
        <x:v>44117</x:v>
      </x:c>
      <x:c r="K362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63">
      <x:c r="A363" t="str">
        <x:v>HockeyApp</x:v>
      </x:c>
      <x:c r="B363" t="str">
        <x:v/>
      </x:c>
      <x:c r="C363" t="str">
        <x:v/>
      </x:c>
      <x:c r="D363" t="str">
        <x:v>Modern</x:v>
      </x:c>
      <x:c r="E363" s="3" t="n">
        <x:v>42369</x:v>
      </x:c>
      <x:c r="F363" s="3" t="n">
        <x:v/>
      </x:c>
      <x:c r="G363" s="3" t="n">
        <x:v/>
      </x:c>
      <x:c r="H363" s="3" t="n">
        <x:v>43785</x:v>
      </x:c>
      <x:c r="I363" s="3" t="n">
        <x:v/>
      </x:c>
      <x:c r="J363" s="3" t="n">
        <x:v/>
      </x:c>
      <x:c r="K363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364">
      <x:c r="A364" t="str">
        <x:v>HPC Pack 2008</x:v>
      </x:c>
      <x:c r="B364" t="str">
        <x:v/>
      </x:c>
      <x:c r="C364" t="str">
        <x:v>Original Release</x:v>
      </x:c>
      <x:c r="D364" t="str">
        <x:v>Fixed</x:v>
      </x:c>
      <x:c r="E364" s="3" t="n">
        <x:v>39811</x:v>
      </x:c>
      <x:c r="F364" s="3" t="n">
        <x:v>42108</x:v>
      </x:c>
      <x:c r="G364" s="3" t="n">
        <x:v>43935</x:v>
      </x:c>
      <x:c r="H364" s="3" t="n">
        <x:v/>
      </x:c>
      <x:c r="I364" s="3" t="n">
        <x:v>39811</x:v>
      </x:c>
      <x:c r="J364" s="3" t="n">
        <x:v>40827</x:v>
      </x:c>
      <x:c r="K364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65">
      <x:c r="A365" t="str">
        <x:v>HPC Pack 2008</x:v>
      </x:c>
      <x:c r="B365" t="str">
        <x:v/>
      </x:c>
      <x:c r="C365" t="str">
        <x:v>Service Pack 1</x:v>
      </x:c>
      <x:c r="D365" t="str">
        <x:v>Fixed</x:v>
      </x:c>
      <x:c r="E365" s="3" t="n">
        <x:v>39811</x:v>
      </x:c>
      <x:c r="F365" s="3" t="n">
        <x:v>42108</x:v>
      </x:c>
      <x:c r="G365" s="3" t="n">
        <x:v>43935</x:v>
      </x:c>
      <x:c r="H365" s="3" t="n">
        <x:v/>
      </x:c>
      <x:c r="I365" s="3" t="n">
        <x:v>40037</x:v>
      </x:c>
      <x:c r="J365" s="3" t="n">
        <x:v>41100</x:v>
      </x:c>
      <x:c r="K365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66">
      <x:c r="A366" t="str">
        <x:v>HPC Pack 2008</x:v>
      </x:c>
      <x:c r="B366" t="str">
        <x:v/>
      </x:c>
      <x:c r="C366" t="str">
        <x:v>Service Pack 2</x:v>
      </x:c>
      <x:c r="D366" t="str">
        <x:v>Fixed</x:v>
      </x:c>
      <x:c r="E366" s="3" t="n">
        <x:v>39811</x:v>
      </x:c>
      <x:c r="F366" s="3" t="n">
        <x:v>42108</x:v>
      </x:c>
      <x:c r="G366" s="3" t="n">
        <x:v>43935</x:v>
      </x:c>
      <x:c r="H366" s="3" t="n">
        <x:v/>
      </x:c>
      <x:c r="I366" s="3" t="n">
        <x:v>40310</x:v>
      </x:c>
      <x:c r="J366" s="3" t="n">
        <x:v>43935</x:v>
      </x:c>
      <x:c r="K366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67">
      <x:c r="A367" t="str">
        <x:v>HPC Pack 2008 R2</x:v>
      </x:c>
      <x:c r="B367" t="str">
        <x:v/>
      </x:c>
      <x:c r="C367" t="str">
        <x:v>Original Release</x:v>
      </x:c>
      <x:c r="D367" t="str">
        <x:v>Fixed</x:v>
      </x:c>
      <x:c r="E367" s="3" t="n">
        <x:v>40468</x:v>
      </x:c>
      <x:c r="F367" s="3" t="n">
        <x:v>42108</x:v>
      </x:c>
      <x:c r="G367" s="3" t="n">
        <x:v>43935</x:v>
      </x:c>
      <x:c r="H367" s="3" t="n">
        <x:v/>
      </x:c>
      <x:c r="I367" s="3" t="n">
        <x:v>40468</x:v>
      </x:c>
      <x:c r="J367" s="3" t="n">
        <x:v>41282</x:v>
      </x:c>
      <x:c r="K367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8">
      <x:c r="A368" t="str">
        <x:v>HPC Pack 2008 R2</x:v>
      </x:c>
      <x:c r="B368" t="str">
        <x:v/>
      </x:c>
      <x:c r="C368" t="str">
        <x:v>Service Pack 1</x:v>
      </x:c>
      <x:c r="D368" t="str">
        <x:v>Fixed</x:v>
      </x:c>
      <x:c r="E368" s="3" t="n">
        <x:v>40468</x:v>
      </x:c>
      <x:c r="F368" s="3" t="n">
        <x:v>42108</x:v>
      </x:c>
      <x:c r="G368" s="3" t="n">
        <x:v>43935</x:v>
      </x:c>
      <x:c r="H368" s="3" t="n">
        <x:v/>
      </x:c>
      <x:c r="I368" s="3" t="n">
        <x:v>40522</x:v>
      </x:c>
      <x:c r="J368" s="3" t="n">
        <x:v>41467</x:v>
      </x:c>
      <x:c r="K368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9">
      <x:c r="A369" t="str">
        <x:v>HPC Pack 2008 R2</x:v>
      </x:c>
      <x:c r="B369" t="str">
        <x:v/>
      </x:c>
      <x:c r="C369" t="str">
        <x:v>Service Pack 2</x:v>
      </x:c>
      <x:c r="D369" t="str">
        <x:v>Fixed</x:v>
      </x:c>
      <x:c r="E369" s="3" t="n">
        <x:v>40468</x:v>
      </x:c>
      <x:c r="F369" s="3" t="n">
        <x:v>42108</x:v>
      </x:c>
      <x:c r="G369" s="3" t="n">
        <x:v>43935</x:v>
      </x:c>
      <x:c r="H369" s="3" t="n">
        <x:v/>
      </x:c>
      <x:c r="I369" s="3" t="n">
        <x:v>40708</x:v>
      </x:c>
      <x:c r="J369" s="3" t="n">
        <x:v>41653</x:v>
      </x:c>
      <x:c r="K369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70">
      <x:c r="A370" t="str">
        <x:v>HPC Pack 2008 R2</x:v>
      </x:c>
      <x:c r="B370" t="str">
        <x:v/>
      </x:c>
      <x:c r="C370" t="str">
        <x:v>Service Pack 3</x:v>
      </x:c>
      <x:c r="D370" t="str">
        <x:v>Fixed</x:v>
      </x:c>
      <x:c r="E370" s="3" t="n">
        <x:v>40468</x:v>
      </x:c>
      <x:c r="F370" s="3" t="n">
        <x:v>42108</x:v>
      </x:c>
      <x:c r="G370" s="3" t="n">
        <x:v>43935</x:v>
      </x:c>
      <x:c r="H370" s="3" t="n">
        <x:v/>
      </x:c>
      <x:c r="I370" s="3" t="n">
        <x:v>40857</x:v>
      </x:c>
      <x:c r="J370" s="3" t="n">
        <x:v>41828</x:v>
      </x:c>
      <x:c r="K370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71">
      <x:c r="A371" t="str">
        <x:v>HPC Pack 2008 R2</x:v>
      </x:c>
      <x:c r="B371" t="str">
        <x:v/>
      </x:c>
      <x:c r="C371" t="str">
        <x:v>Service Pack 4</x:v>
      </x:c>
      <x:c r="D371" t="str">
        <x:v>Fixed</x:v>
      </x:c>
      <x:c r="E371" s="3" t="n">
        <x:v>40468</x:v>
      </x:c>
      <x:c r="F371" s="3" t="n">
        <x:v>42108</x:v>
      </x:c>
      <x:c r="G371" s="3" t="n">
        <x:v>43935</x:v>
      </x:c>
      <x:c r="H371" s="3" t="n">
        <x:v/>
      </x:c>
      <x:c r="I371" s="3" t="n">
        <x:v>41067</x:v>
      </x:c>
      <x:c r="J371" s="3" t="n">
        <x:v>43935</x:v>
      </x:c>
      <x:c r="K371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72">
      <x:c r="A372" t="str">
        <x:v>HPC Pack 2012</x:v>
      </x:c>
      <x:c r="B372" t="str">
        <x:v/>
      </x:c>
      <x:c r="C372" t="str">
        <x:v/>
      </x:c>
      <x:c r="D372" t="str">
        <x:v>Fixed</x:v>
      </x:c>
      <x:c r="E372" s="3" t="n">
        <x:v>41344</x:v>
      </x:c>
      <x:c r="F372" s="3" t="n">
        <x:v>43200</x:v>
      </x:c>
      <x:c r="G372" s="3" t="n">
        <x:v>45027</x:v>
      </x:c>
      <x:c r="H372" s="3" t="n">
        <x:v/>
      </x:c>
      <x:c r="I372" s="3" t="n">
        <x:v/>
      </x:c>
      <x:c r="J372" s="3" t="n">
        <x:v/>
      </x:c>
      <x:c r="K372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373">
      <x:c r="A373" t="str">
        <x:v>HPC Pack 2012 R2</x:v>
      </x:c>
      <x:c r="B373" t="str">
        <x:v/>
      </x:c>
      <x:c r="C373" t="str">
        <x:v/>
      </x:c>
      <x:c r="D373" t="str">
        <x:v>Fixed</x:v>
      </x:c>
      <x:c r="E373" s="3" t="n">
        <x:v>41743</x:v>
      </x:c>
      <x:c r="F373" s="3" t="n">
        <x:v>43200</x:v>
      </x:c>
      <x:c r="G373" s="3" t="n">
        <x:v>45027</x:v>
      </x:c>
      <x:c r="H373" s="3" t="n">
        <x:v/>
      </x:c>
      <x:c r="I373" s="3" t="n">
        <x:v/>
      </x:c>
      <x:c r="J373" s="3" t="n">
        <x:v/>
      </x:c>
      <x:c r="K373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374">
      <x:c r="A374" t="str">
        <x:v>HPC Pack 2016</x:v>
      </x:c>
      <x:c r="B374" t="str">
        <x:v/>
      </x:c>
      <x:c r="C374" t="str">
        <x:v/>
      </x:c>
      <x:c r="D374" t="str">
        <x:v>Fixed</x:v>
      </x:c>
      <x:c r="E374" s="3" t="n">
        <x:v>42733</x:v>
      </x:c>
      <x:c r="F374" s="3" t="n">
        <x:v>44572</x:v>
      </x:c>
      <x:c r="G374" s="3" t="n">
        <x:v>46399</x:v>
      </x:c>
      <x:c r="H374" s="3" t="n">
        <x:v/>
      </x:c>
      <x:c r="I374" s="3" t="n">
        <x:v/>
      </x:c>
      <x:c r="J374" s="3" t="n">
        <x:v/>
      </x:c>
      <x:c r="K374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375">
      <x:c r="A375" t="str">
        <x:v>HPC Pack 2019</x:v>
      </x:c>
      <x:c r="B375" t="str">
        <x:v/>
      </x:c>
      <x:c r="C375" t="str">
        <x:v/>
      </x:c>
      <x:c r="D375" t="str">
        <x:v>Modern</x:v>
      </x:c>
      <x:c r="E375" s="3" t="n">
        <x:v>43992</x:v>
      </x:c>
      <x:c r="F375" s="3" t="n">
        <x:v/>
      </x:c>
      <x:c r="G375" s="3" t="n">
        <x:v/>
      </x:c>
      <x:c r="H375" s="3" t="n">
        <x:v/>
      </x:c>
      <x:c r="I375" s="3" t="n">
        <x:v/>
      </x:c>
      <x:c r="J375" s="3" t="n">
        <x:v/>
      </x:c>
      <x:c r="K375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376">
      <x:c r="A376" t="str">
        <x:v>HPC Pack burst to Cloud Services</x:v>
      </x:c>
      <x:c r="B376" t="str">
        <x:v/>
      </x:c>
      <x:c r="C376" t="str">
        <x:v/>
      </x:c>
      <x:c r="D376" t="str">
        <x:v>Modern</x:v>
      </x:c>
      <x:c r="E376" s="3" t="n">
        <x:v>40468</x:v>
      </x:c>
      <x:c r="F376" s="3" t="n">
        <x:v/>
      </x:c>
      <x:c r="G376" s="3" t="n">
        <x:v/>
      </x:c>
      <x:c r="H376" s="3" t="n">
        <x:v>45535</x:v>
      </x:c>
      <x:c r="I376" s="3" t="n">
        <x:v/>
      </x:c>
      <x:c r="J376" s="3" t="n">
        <x:v/>
      </x:c>
      <x:c r="K376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377">
      <x:c r="A377" t="str">
        <x:v>Hyper-V Server 2008</x:v>
      </x:c>
      <x:c r="B377" t="str">
        <x:v/>
      </x:c>
      <x:c r="C377" t="str">
        <x:v/>
      </x:c>
      <x:c r="D377" t="str">
        <x:v>Fixed</x:v>
      </x:c>
      <x:c r="E377" s="3" t="n">
        <x:v>39812</x:v>
      </x:c>
      <x:c r="F377" s="3" t="n">
        <x:v>41653</x:v>
      </x:c>
      <x:c r="G377" s="3" t="n">
        <x:v>43844</x:v>
      </x:c>
      <x:c r="H377" s="3" t="n">
        <x:v/>
      </x:c>
      <x:c r="I377" s="3" t="n">
        <x:v/>
      </x:c>
      <x:c r="J377" s="3" t="n">
        <x:v/>
      </x:c>
      <x:c r="K377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378">
      <x:c r="A378" t="str">
        <x:v>Hyper-V Server 2008 R2</x:v>
      </x:c>
      <x:c r="B378" t="str">
        <x:v/>
      </x:c>
      <x:c r="C378" t="str">
        <x:v>Original Release</x:v>
      </x:c>
      <x:c r="D378" t="str">
        <x:v>Fixed</x:v>
      </x:c>
      <x:c r="E378" s="3" t="n">
        <x:v>40108</x:v>
      </x:c>
      <x:c r="F378" s="3" t="n">
        <x:v>41653</x:v>
      </x:c>
      <x:c r="G378" s="3" t="n">
        <x:v>43844</x:v>
      </x:c>
      <x:c r="H378" s="3" t="n">
        <x:v/>
      </x:c>
      <x:c r="I378" s="3" t="n">
        <x:v>40108</x:v>
      </x:c>
      <x:c r="J378" s="3" t="n">
        <x:v>41009</x:v>
      </x:c>
      <x:c r="K378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79">
      <x:c r="A379" t="str">
        <x:v>Hyper-V Server 2008 R2</x:v>
      </x:c>
      <x:c r="B379" t="str">
        <x:v/>
      </x:c>
      <x:c r="C379" t="str">
        <x:v>Service Pack 1</x:v>
      </x:c>
      <x:c r="D379" t="str">
        <x:v>Fixed</x:v>
      </x:c>
      <x:c r="E379" s="3" t="n">
        <x:v>40108</x:v>
      </x:c>
      <x:c r="F379" s="3" t="n">
        <x:v>41653</x:v>
      </x:c>
      <x:c r="G379" s="3" t="n">
        <x:v>43844</x:v>
      </x:c>
      <x:c r="H379" s="3" t="n">
        <x:v/>
      </x:c>
      <x:c r="I379" s="3" t="n">
        <x:v>40645</x:v>
      </x:c>
      <x:c r="J379" s="3" t="n">
        <x:v>43844</x:v>
      </x:c>
      <x:c r="K379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80">
      <x:c r="A380" t="str">
        <x:v>Hyper-V Server 2012</x:v>
      </x:c>
      <x:c r="B380" t="str">
        <x:v/>
      </x:c>
      <x:c r="C380" t="str">
        <x:v/>
      </x:c>
      <x:c r="D380" t="str">
        <x:v>Fixed</x:v>
      </x:c>
      <x:c r="E380" s="3" t="n">
        <x:v>41212</x:v>
      </x:c>
      <x:c r="F380" s="3" t="n">
        <x:v>43109</x:v>
      </x:c>
      <x:c r="G380" s="3" t="n">
        <x:v>45209</x:v>
      </x:c>
      <x:c r="H380" s="3" t="n">
        <x:v/>
      </x:c>
      <x:c r="I380" s="3" t="n">
        <x:v/>
      </x:c>
      <x:c r="J380" s="3" t="n">
        <x:v/>
      </x:c>
      <x:c r="K380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381">
      <x:c r="A381" t="str">
        <x:v>Hyper-V Server 2012 R2</x:v>
      </x:c>
      <x:c r="B381" t="str">
        <x:v/>
      </x:c>
      <x:c r="C381" t="str">
        <x:v/>
      </x:c>
      <x:c r="D381" t="str">
        <x:v>Fixed</x:v>
      </x:c>
      <x:c r="E381" s="3" t="n">
        <x:v>41603</x:v>
      </x:c>
      <x:c r="F381" s="3" t="n">
        <x:v>43109</x:v>
      </x:c>
      <x:c r="G381" s="3" t="n">
        <x:v>45209</x:v>
      </x:c>
      <x:c r="H381" s="3" t="n">
        <x:v/>
      </x:c>
      <x:c r="I381" s="3" t="n">
        <x:v/>
      </x:c>
      <x:c r="J381" s="3" t="n">
        <x:v/>
      </x:c>
      <x:c r="K381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382">
      <x:c r="A382" t="str">
        <x:v>Hyper-V Server 2016</x:v>
      </x:c>
      <x:c r="B382" t="str">
        <x:v/>
      </x:c>
      <x:c r="C382" t="str">
        <x:v/>
      </x:c>
      <x:c r="D382" t="str">
        <x:v>Fixed</x:v>
      </x:c>
      <x:c r="E382" s="3" t="n">
        <x:v>42658</x:v>
      </x:c>
      <x:c r="F382" s="3" t="n">
        <x:v>44572</x:v>
      </x:c>
      <x:c r="G382" s="3" t="n">
        <x:v>46399</x:v>
      </x:c>
      <x:c r="H382" s="3" t="n">
        <x:v/>
      </x:c>
      <x:c r="I382" s="3" t="n">
        <x:v/>
      </x:c>
      <x:c r="J382" s="3" t="n">
        <x:v/>
      </x:c>
      <x:c r="K382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383">
      <x:c r="A383" t="str">
        <x:v>Hyper-V Server 2019</x:v>
      </x:c>
      <x:c r="B383" t="str">
        <x:v/>
      </x:c>
      <x:c r="C383" t="str">
        <x:v/>
      </x:c>
      <x:c r="D383" t="str">
        <x:v>Fixed</x:v>
      </x:c>
      <x:c r="E383" s="3" t="n">
        <x:v>43417</x:v>
      </x:c>
      <x:c r="F383" s="3" t="n">
        <x:v>45300</x:v>
      </x:c>
      <x:c r="G383" s="3" t="n">
        <x:v>47127</x:v>
      </x:c>
      <x:c r="H383" s="3" t="n">
        <x:v/>
      </x:c>
      <x:c r="I383" s="3" t="n">
        <x:v/>
      </x:c>
      <x:c r="J383" s="3" t="n">
        <x:v/>
      </x:c>
      <x:c r="K383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384">
      <x:c r="A384" t="str">
        <x:v>InfoPath 2010</x:v>
      </x:c>
      <x:c r="B384" t="str">
        <x:v>Standard</x:v>
      </x:c>
      <x:c r="C384" t="str">
        <x:v/>
      </x:c>
      <x:c r="D384" t="str">
        <x:v>Fixed</x:v>
      </x:c>
      <x:c r="E384" s="3" t="n">
        <x:v>40374</x:v>
      </x:c>
      <x:c r="F384" s="3" t="n">
        <x:v>42290</x:v>
      </x:c>
      <x:c r="G384" s="3" t="n">
        <x:v>44117</x:v>
      </x:c>
      <x:c r="H384" s="3" t="n">
        <x:v/>
      </x:c>
      <x:c r="I384" s="3" t="n">
        <x:v/>
      </x:c>
      <x:c r="J384" s="3" t="n">
        <x:v/>
      </x:c>
      <x:c r="K384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385">
      <x:c r="A385" t="str">
        <x:v>Infopath 2013</x:v>
      </x:c>
      <x:c r="B385" t="str">
        <x:v>Standard</x:v>
      </x:c>
      <x:c r="C385" t="str">
        <x:v/>
      </x:c>
      <x:c r="D385" t="str">
        <x:v>Fixed</x:v>
      </x:c>
      <x:c r="E385" s="3" t="n">
        <x:v>41283</x:v>
      </x:c>
      <x:c r="F385" s="3" t="n">
        <x:v>44390</x:v>
      </x:c>
      <x:c r="G385" s="3" t="n">
        <x:v>46217</x:v>
      </x:c>
      <x:c r="H385" s="3" t="n">
        <x:v/>
      </x:c>
      <x:c r="I385" s="3" t="n">
        <x:v/>
      </x:c>
      <x:c r="J385" s="3" t="n">
        <x:v/>
      </x:c>
      <x:c r="K385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386">
      <x:c r="A386" t="str">
        <x:v>InMage Scout in Azure Site Recovery</x:v>
      </x:c>
      <x:c r="B386" t="str">
        <x:v/>
      </x:c>
      <x:c r="C386" t="str">
        <x:v/>
      </x:c>
      <x:c r="D386" t="str">
        <x:v>Modern</x:v>
      </x:c>
      <x:c r="E386" s="3" t="n">
        <x:v>41852</x:v>
      </x:c>
      <x:c r="F386" s="3" t="n">
        <x:v/>
      </x:c>
      <x:c r="G386" s="3" t="n">
        <x:v/>
      </x:c>
      <x:c r="H386" s="3" t="n">
        <x:v>44196</x:v>
      </x:c>
      <x:c r="I386" s="3" t="n">
        <x:v/>
      </x:c>
      <x:c r="J386" s="3" t="n">
        <x:v/>
      </x:c>
      <x:c r="K386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387">
      <x:c r="A387" t="str">
        <x:v>Integration Services Environment</x:v>
      </x:c>
      <x:c r="B387" t="str">
        <x:v/>
      </x:c>
      <x:c r="C387" t="str">
        <x:v/>
      </x:c>
      <x:c r="D387" t="str">
        <x:v>Modern</x:v>
      </x:c>
      <x:c r="E387" s="3" t="n">
        <x:v>43521</x:v>
      </x:c>
      <x:c r="F387" s="3" t="n">
        <x:v/>
      </x:c>
      <x:c r="G387" s="3" t="n">
        <x:v/>
      </x:c>
      <x:c r="H387" s="3" t="n">
        <x:v>45535</x:v>
      </x:c>
      <x:c r="I387" s="3" t="n">
        <x:v/>
      </x:c>
      <x:c r="J387" s="3" t="n">
        <x:v/>
      </x:c>
      <x:c r="K387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388">
      <x:c r="A388" t="str">
        <x:v>Internet Explorer 10</x:v>
      </x:c>
      <x:c r="B388" t="str">
        <x:v/>
      </x:c>
      <x:c r="C388" t="str">
        <x:v/>
      </x:c>
      <x:c r="D388" t="str">
        <x:v>Component</x:v>
      </x:c>
      <x:c r="E388" s="3" t="n">
        <x:v>41212</x:v>
      </x:c>
      <x:c r="F388" s="3" t="n">
        <x:v>43861</x:v>
      </x:c>
      <x:c r="G388" s="3" t="n">
        <x:v/>
      </x:c>
      <x:c r="H388" s="3" t="n">
        <x:v/>
      </x:c>
      <x:c r="I388" s="3" t="n">
        <x:v/>
      </x:c>
      <x:c r="J388" s="3" t="n">
        <x:v/>
      </x:c>
      <x:c r="K388" t="str">
        <x:f>=HYPERLINK("https://learn.microsoft.com/lifecycle/products/internet-explorer-10?branch=live", "https://learn.microsoft.com/lifecycle/products/internet-explorer-10?branch=live")</x:f>
        <x:v>https://learn.microsoft.com/lifecycle/products/internet-explorer-10?branch=live</x:v>
      </x:c>
    </x:row>
    <x:row r="389">
      <x:c r="A389" t="str">
        <x:v>Internet Explorer 11</x:v>
      </x:c>
      <x:c r="B389" t="str">
        <x:v/>
      </x:c>
      <x:c r="C389" t="str">
        <x:v/>
      </x:c>
      <x:c r="D389" t="str">
        <x:v>Component</x:v>
      </x:c>
      <x:c r="E389" s="3" t="n">
        <x:v>41591</x:v>
      </x:c>
      <x:c r="F389" s="3" t="n">
        <x:v/>
      </x:c>
      <x:c r="G389" s="3" t="n">
        <x:v/>
      </x:c>
      <x:c r="H389" s="3" t="n">
        <x:v/>
      </x:c>
      <x:c r="I389" s="3" t="n">
        <x:v/>
      </x:c>
      <x:c r="J389" s="3" t="n">
        <x:v/>
      </x:c>
      <x:c r="K389" t="str">
        <x:f>=HYPERLINK("https://learn.microsoft.com/lifecycle/products/internet-explorer-11?branch=live", "https://learn.microsoft.com/lifecycle/products/internet-explorer-11?branch=live")</x:f>
        <x:v>https://learn.microsoft.com/lifecycle/products/internet-explorer-11?branch=live</x:v>
      </x:c>
    </x:row>
    <x:row r="390">
      <x:c r="A390" t="str">
        <x:v>Internet Explorer 11 on Windows 10 Semi-Annual Channel (SAC)</x:v>
      </x:c>
      <x:c r="B390" t="str">
        <x:v/>
      </x:c>
      <x:c r="C390" t="str">
        <x:v/>
      </x:c>
      <x:c r="D390" t="str">
        <x:v>Component</x:v>
      </x:c>
      <x:c r="E390" s="3" t="n">
        <x:v>41591</x:v>
      </x:c>
      <x:c r="F390" s="3" t="n">
        <x:v>44726</x:v>
      </x:c>
      <x:c r="G390" s="3" t="n">
        <x:v/>
      </x:c>
      <x:c r="H390" s="3" t="n">
        <x:v/>
      </x:c>
      <x:c r="I390" s="3" t="n">
        <x:v/>
      </x:c>
      <x:c r="J390" s="3" t="n">
        <x:v/>
      </x:c>
      <x:c r="K390" t="str">
        <x:f>=HYPERLINK("https://learn.microsoft.com/lifecycle/products/internet-explorer-11-on-windows-10-semiannual-channel-sac?branch=live", "https://learn.microsoft.com/lifecycle/products/internet-explorer-11-on-windows-10-semiannual-channel-sac?branch=live")</x:f>
        <x:v>https://learn.microsoft.com/lifecycle/products/internet-explorer-11-on-windows-10-semiannual-channel-sac?branch=live</x:v>
      </x:c>
    </x:row>
    <x:row r="391">
      <x:c r="A391" t="str">
        <x:v>Internet Explorer 7</x:v>
      </x:c>
      <x:c r="B391" t="str">
        <x:v/>
      </x:c>
      <x:c r="C391" t="str">
        <x:v>Original Release</x:v>
      </x:c>
      <x:c r="D391" t="str">
        <x:v>Component</x:v>
      </x:c>
      <x:c r="E391" s="3" t="n">
        <x:v>39008</x:v>
      </x:c>
      <x:c r="F391" s="3" t="n">
        <x:v>45209</x:v>
      </x:c>
      <x:c r="G391" s="3" t="n">
        <x:v/>
      </x:c>
      <x:c r="H391" s="3" t="n">
        <x:v/>
      </x:c>
      <x:c r="I391" s="3" t="n">
        <x:v>39008</x:v>
      </x:c>
      <x:c r="J391" s="3" t="n">
        <x:v/>
      </x:c>
      <x:c r="K391" t="str">
        <x:f>=HYPERLINK("https://learn.microsoft.com/lifecycle/products/internet-explorer-7?branch=live", "https://learn.microsoft.com/lifecycle/products/internet-explorer-7?branch=live")</x:f>
        <x:v>https://learn.microsoft.com/lifecycle/products/internet-explorer-7?branch=live</x:v>
      </x:c>
    </x:row>
    <x:row r="392">
      <x:c r="A392" t="str">
        <x:v>Internet Explorer 8</x:v>
      </x:c>
      <x:c r="B392" t="str">
        <x:v/>
      </x:c>
      <x:c r="C392" t="str">
        <x:v/>
      </x:c>
      <x:c r="D392" t="str">
        <x:v>Component</x:v>
      </x:c>
      <x:c r="E392" s="3" t="n">
        <x:v>39981</x:v>
      </x:c>
      <x:c r="F392" s="3" t="n">
        <x:v>44117</x:v>
      </x:c>
      <x:c r="G392" s="3" t="n">
        <x:v/>
      </x:c>
      <x:c r="H392" s="3" t="n">
        <x:v/>
      </x:c>
      <x:c r="I392" s="3" t="n">
        <x:v/>
      </x:c>
      <x:c r="J392" s="3" t="n">
        <x:v/>
      </x:c>
      <x:c r="K392" t="str">
        <x:f>=HYPERLINK("https://learn.microsoft.com/lifecycle/products/internet-explorer-8?branch=live", "https://learn.microsoft.com/lifecycle/products/internet-explorer-8?branch=live")</x:f>
        <x:v>https://learn.microsoft.com/lifecycle/products/internet-explorer-8?branch=live</x:v>
      </x:c>
    </x:row>
    <x:row r="393">
      <x:c r="A393" t="str">
        <x:v>Internet Explorer 9</x:v>
      </x:c>
      <x:c r="B393" t="str">
        <x:v/>
      </x:c>
      <x:c r="C393" t="str">
        <x:v/>
      </x:c>
      <x:c r="D393" t="str">
        <x:v>Component</x:v>
      </x:c>
      <x:c r="E393" s="3" t="n">
        <x:v>40617</x:v>
      </x:c>
      <x:c r="F393" s="3" t="n">
        <x:v>43844</x:v>
      </x:c>
      <x:c r="G393" s="3" t="n">
        <x:v/>
      </x:c>
      <x:c r="H393" s="3" t="n">
        <x:v/>
      </x:c>
      <x:c r="I393" s="3" t="n">
        <x:v/>
      </x:c>
      <x:c r="J393" s="3" t="n">
        <x:v/>
      </x:c>
      <x:c r="K393" t="str">
        <x:f>=HYPERLINK("https://learn.microsoft.com/lifecycle/products/internet-explorer-9?branch=live", "https://learn.microsoft.com/lifecycle/products/internet-explorer-9?branch=live")</x:f>
        <x:v>https://learn.microsoft.com/lifecycle/products/internet-explorer-9?branch=live</x:v>
      </x:c>
    </x:row>
    <x:row r="394">
      <x:c r="A394" t="str">
        <x:v>Internet Information Services (IIS)</x:v>
      </x:c>
      <x:c r="B394" t="str">
        <x:v/>
      </x:c>
      <x:c r="C394" t="str">
        <x:v>IIS 6.0 on Windows Server 2003</x:v>
      </x:c>
      <x:c r="D394" t="str">
        <x:v>Component</x:v>
      </x:c>
      <x:c r="E394" s="3" t="n">
        <x:v>37769</x:v>
      </x:c>
      <x:c r="F394" s="3" t="n">
        <x:v/>
      </x:c>
      <x:c r="G394" s="3" t="n">
        <x:v/>
      </x:c>
      <x:c r="H394" s="3" t="n">
        <x:v/>
      </x:c>
      <x:c r="I394" s="3" t="n">
        <x:v>37769</x:v>
      </x:c>
      <x:c r="J394" s="3" t="n">
        <x:v>42199</x:v>
      </x:c>
      <x:c r="K39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5">
      <x:c r="A395" t="str">
        <x:v>Internet Information Services (IIS)</x:v>
      </x:c>
      <x:c r="B395" t="str">
        <x:v/>
      </x:c>
      <x:c r="C395" t="str">
        <x:v>IIS 7.0 on Windows Server 2008*</x:v>
      </x:c>
      <x:c r="D395" t="str">
        <x:v>Component</x:v>
      </x:c>
      <x:c r="E395" s="3" t="n">
        <x:v>37769</x:v>
      </x:c>
      <x:c r="F395" s="3" t="n">
        <x:v/>
      </x:c>
      <x:c r="G395" s="3" t="n">
        <x:v/>
      </x:c>
      <x:c r="H395" s="3" t="n">
        <x:v/>
      </x:c>
      <x:c r="I395" s="3" t="n">
        <x:v>39574</x:v>
      </x:c>
      <x:c r="J395" s="3" t="n">
        <x:v>43844</x:v>
      </x:c>
      <x:c r="K39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6">
      <x:c r="A396" t="str">
        <x:v>Internet Information Services (IIS)</x:v>
      </x:c>
      <x:c r="B396" t="str">
        <x:v/>
      </x:c>
      <x:c r="C396" t="str">
        <x:v>IIS 7.5 on Windows 7*</x:v>
      </x:c>
      <x:c r="D396" t="str">
        <x:v>Component</x:v>
      </x:c>
      <x:c r="E396" s="3" t="n">
        <x:v>37769</x:v>
      </x:c>
      <x:c r="F396" s="3" t="n">
        <x:v/>
      </x:c>
      <x:c r="G396" s="3" t="n">
        <x:v/>
      </x:c>
      <x:c r="H396" s="3" t="n">
        <x:v/>
      </x:c>
      <x:c r="I396" s="3" t="n">
        <x:v>40108</x:v>
      </x:c>
      <x:c r="J396" s="3" t="n">
        <x:v>43844</x:v>
      </x:c>
      <x:c r="K39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7">
      <x:c r="A397" t="str">
        <x:v>Internet Information Services (IIS)</x:v>
      </x:c>
      <x:c r="B397" t="str">
        <x:v/>
      </x:c>
      <x:c r="C397" t="str">
        <x:v>IIS 7.5 on Windows Server 2008 R2*</x:v>
      </x:c>
      <x:c r="D397" t="str">
        <x:v>Component</x:v>
      </x:c>
      <x:c r="E397" s="3" t="n">
        <x:v>37769</x:v>
      </x:c>
      <x:c r="F397" s="3" t="n">
        <x:v/>
      </x:c>
      <x:c r="G397" s="3" t="n">
        <x:v/>
      </x:c>
      <x:c r="H397" s="3" t="n">
        <x:v/>
      </x:c>
      <x:c r="I397" s="3" t="n">
        <x:v>40108</x:v>
      </x:c>
      <x:c r="J397" s="3" t="n">
        <x:v>43844</x:v>
      </x:c>
      <x:c r="K39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8">
      <x:c r="A398" t="str">
        <x:v>Internet Information Services (IIS)</x:v>
      </x:c>
      <x:c r="B398" t="str">
        <x:v/>
      </x:c>
      <x:c r="C398" t="str">
        <x:v>IIS 8 on Windows Server 2012</x:v>
      </x:c>
      <x:c r="D398" t="str">
        <x:v>Component</x:v>
      </x:c>
      <x:c r="E398" s="3" t="n">
        <x:v>37769</x:v>
      </x:c>
      <x:c r="F398" s="3" t="n">
        <x:v/>
      </x:c>
      <x:c r="G398" s="3" t="n">
        <x:v/>
      </x:c>
      <x:c r="H398" s="3" t="n">
        <x:v/>
      </x:c>
      <x:c r="I398" s="3" t="n">
        <x:v>41212</x:v>
      </x:c>
      <x:c r="J398" s="3" t="n">
        <x:v>45209</x:v>
      </x:c>
      <x:c r="K39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9">
      <x:c r="A399" t="str">
        <x:v>Internet Information Services (IIS)</x:v>
      </x:c>
      <x:c r="B399" t="str">
        <x:v/>
      </x:c>
      <x:c r="C399" t="str">
        <x:v>IIS 8.5 on Windows 8.1</x:v>
      </x:c>
      <x:c r="D399" t="str">
        <x:v>Component</x:v>
      </x:c>
      <x:c r="E399" s="3" t="n">
        <x:v>37769</x:v>
      </x:c>
      <x:c r="F399" s="3" t="n">
        <x:v/>
      </x:c>
      <x:c r="G399" s="3" t="n">
        <x:v/>
      </x:c>
      <x:c r="H399" s="3" t="n">
        <x:v/>
      </x:c>
      <x:c r="I399" s="3" t="n">
        <x:v>41591</x:v>
      </x:c>
      <x:c r="J399" s="3" t="n">
        <x:v>44936</x:v>
      </x:c>
      <x:c r="K39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0">
      <x:c r="A400" t="str">
        <x:v>Internet Information Services (IIS)</x:v>
      </x:c>
      <x:c r="B400" t="str">
        <x:v/>
      </x:c>
      <x:c r="C400" t="str">
        <x:v>IIS 8.5 on Windows Server 2012 R2</x:v>
      </x:c>
      <x:c r="D400" t="str">
        <x:v>Component</x:v>
      </x:c>
      <x:c r="E400" s="3" t="n">
        <x:v>37769</x:v>
      </x:c>
      <x:c r="F400" s="3" t="n">
        <x:v/>
      </x:c>
      <x:c r="G400" s="3" t="n">
        <x:v/>
      </x:c>
      <x:c r="H400" s="3" t="n">
        <x:v/>
      </x:c>
      <x:c r="I400" s="3" t="n">
        <x:v>41603</x:v>
      </x:c>
      <x:c r="J400" s="3" t="n">
        <x:v>45209</x:v>
      </x:c>
      <x:c r="K40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1">
      <x:c r="A401" t="str">
        <x:v>Internet Information Services (IIS)</x:v>
      </x:c>
      <x:c r="B401" t="str">
        <x:v/>
      </x:c>
      <x:c r="C401" t="str">
        <x:v>IIS 10 on Windows 10 Pro</x:v>
      </x:c>
      <x:c r="D401" t="str">
        <x:v>Component</x:v>
      </x:c>
      <x:c r="E401" s="3" t="n">
        <x:v>37769</x:v>
      </x:c>
      <x:c r="F401" s="3" t="n">
        <x:v/>
      </x:c>
      <x:c r="G401" s="3" t="n">
        <x:v/>
      </x:c>
      <x:c r="H401" s="3" t="n">
        <x:v/>
      </x:c>
      <x:c r="I401" s="3" t="n">
        <x:v>42214</x:v>
      </x:c>
      <x:c r="J401" s="3" t="n">
        <x:v/>
      </x:c>
      <x:c r="K40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2">
      <x:c r="A402" t="str">
        <x:v>Internet Information Services (IIS)</x:v>
      </x:c>
      <x:c r="B402" t="str">
        <x:v/>
      </x:c>
      <x:c r="C402" t="str">
        <x:v>IIS 10 on Windows 10, Enterprise and Education</x:v>
      </x:c>
      <x:c r="D402" t="str">
        <x:v>Component</x:v>
      </x:c>
      <x:c r="E402" s="3" t="n">
        <x:v>37769</x:v>
      </x:c>
      <x:c r="F402" s="3" t="n">
        <x:v/>
      </x:c>
      <x:c r="G402" s="3" t="n">
        <x:v/>
      </x:c>
      <x:c r="H402" s="3" t="n">
        <x:v/>
      </x:c>
      <x:c r="I402" s="3" t="n">
        <x:v>42214</x:v>
      </x:c>
      <x:c r="J402" s="3" t="n">
        <x:v/>
      </x:c>
      <x:c r="K40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3">
      <x:c r="A403" t="str">
        <x:v>Internet Information Services (IIS)</x:v>
      </x:c>
      <x:c r="B403" t="str">
        <x:v/>
      </x:c>
      <x:c r="C403" t="str">
        <x:v>IIS 10 on Windows Server 2016</x:v>
      </x:c>
      <x:c r="D403" t="str">
        <x:v>Component</x:v>
      </x:c>
      <x:c r="E403" s="3" t="n">
        <x:v>37769</x:v>
      </x:c>
      <x:c r="F403" s="3" t="n">
        <x:v/>
      </x:c>
      <x:c r="G403" s="3" t="n">
        <x:v/>
      </x:c>
      <x:c r="H403" s="3" t="n">
        <x:v/>
      </x:c>
      <x:c r="I403" s="3" t="n">
        <x:v>42658</x:v>
      </x:c>
      <x:c r="J403" s="3" t="n">
        <x:v>46399</x:v>
      </x:c>
      <x:c r="K40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4">
      <x:c r="A404" t="str">
        <x:v>Internet Information Services (IIS)</x:v>
      </x:c>
      <x:c r="B404" t="str">
        <x:v/>
      </x:c>
      <x:c r="C404" t="str">
        <x:v>IIS 10 on Windows Server (Semi-Annual Channel)</x:v>
      </x:c>
      <x:c r="D404" t="str">
        <x:v>Component</x:v>
      </x:c>
      <x:c r="E404" s="3" t="n">
        <x:v>37769</x:v>
      </x:c>
      <x:c r="F404" s="3" t="n">
        <x:v/>
      </x:c>
      <x:c r="G404" s="3" t="n">
        <x:v/>
      </x:c>
      <x:c r="H404" s="3" t="n">
        <x:v/>
      </x:c>
      <x:c r="I404" s="3" t="n">
        <x:v>43025</x:v>
      </x:c>
      <x:c r="J404" s="3" t="n">
        <x:v/>
      </x:c>
      <x:c r="K40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5">
      <x:c r="A405" t="str">
        <x:v>Internet Information Services (IIS)</x:v>
      </x:c>
      <x:c r="B405" t="str">
        <x:v/>
      </x:c>
      <x:c r="C405" t="str">
        <x:v>IIS 10 on Windows Server 2019</x:v>
      </x:c>
      <x:c r="D405" t="str">
        <x:v>Component</x:v>
      </x:c>
      <x:c r="E405" s="3" t="n">
        <x:v>37769</x:v>
      </x:c>
      <x:c r="F405" s="3" t="n">
        <x:v/>
      </x:c>
      <x:c r="G405" s="3" t="n">
        <x:v/>
      </x:c>
      <x:c r="H405" s="3" t="n">
        <x:v/>
      </x:c>
      <x:c r="I405" s="3" t="n">
        <x:v>43417</x:v>
      </x:c>
      <x:c r="J405" s="3" t="n">
        <x:v>47127</x:v>
      </x:c>
      <x:c r="K40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6">
      <x:c r="A406" t="str">
        <x:v>Kaizala</x:v>
      </x:c>
      <x:c r="B406" t="str">
        <x:v/>
      </x:c>
      <x:c r="C406" t="str">
        <x:v/>
      </x:c>
      <x:c r="D406" t="str">
        <x:v>Modern</x:v>
      </x:c>
      <x:c r="E406" s="3" t="n">
        <x:v>42942</x:v>
      </x:c>
      <x:c r="F406" s="3" t="n">
        <x:v/>
      </x:c>
      <x:c r="G406" s="3" t="n">
        <x:v/>
      </x:c>
      <x:c r="H406" s="3" t="n">
        <x:v>45169</x:v>
      </x:c>
      <x:c r="I406" s="3" t="n">
        <x:v/>
      </x:c>
      <x:c r="J406" s="3" t="n">
        <x:v/>
      </x:c>
      <x:c r="K406" t="str">
        <x:f>=HYPERLINK("https://learn.microsoft.com/lifecycle/products/kaizala?branch=live", "https://learn.microsoft.com/lifecycle/products/kaizala?branch=live")</x:f>
        <x:v>https://learn.microsoft.com/lifecycle/products/kaizala?branch=live</x:v>
      </x:c>
    </x:row>
    <x:row r="407">
      <x:c r="A407" t="str">
        <x:v>Learning Essentials 2.0 for Microsoft Office</x:v>
      </x:c>
      <x:c r="B407" t="str">
        <x:v/>
      </x:c>
      <x:c r="C407" t="str">
        <x:v/>
      </x:c>
      <x:c r="D407" t="str">
        <x:v>Component</x:v>
      </x:c>
      <x:c r="E407" s="3" t="n">
        <x:v>39202</x:v>
      </x:c>
      <x:c r="F407" s="3" t="n">
        <x:v>41100</x:v>
      </x:c>
      <x:c r="G407" s="3" t="n">
        <x:v/>
      </x:c>
      <x:c r="H407" s="3" t="n">
        <x:v/>
      </x:c>
      <x:c r="I407" s="3" t="n">
        <x:v/>
      </x:c>
      <x:c r="J407" s="3" t="n">
        <x:v/>
      </x:c>
      <x:c r="K407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408">
      <x:c r="A408" t="str">
        <x:v>Learning Essentials v1.5 with SCORM</x:v>
      </x:c>
      <x:c r="B408" t="str">
        <x:v/>
      </x:c>
      <x:c r="C408" t="str">
        <x:v/>
      </x:c>
      <x:c r="D408" t="str">
        <x:v>Component</x:v>
      </x:c>
      <x:c r="E408" s="3" t="n">
        <x:v>39057</x:v>
      </x:c>
      <x:c r="F408" s="3" t="n">
        <x:v>40918</x:v>
      </x:c>
      <x:c r="G408" s="3" t="n">
        <x:v/>
      </x:c>
      <x:c r="H408" s="3" t="n">
        <x:v/>
      </x:c>
      <x:c r="I408" s="3" t="n">
        <x:v/>
      </x:c>
      <x:c r="J408" s="3" t="n">
        <x:v/>
      </x:c>
      <x:c r="K408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409">
      <x:c r="A409" t="str">
        <x:v>Lync 2013</x:v>
      </x:c>
      <x:c r="B409" t="str">
        <x:v>SDK</x:v>
      </x:c>
      <x:c r="C409" t="str">
        <x:v/>
      </x:c>
      <x:c r="D409" t="str">
        <x:v>Fixed</x:v>
      </x:c>
      <x:c r="E409" s="3" t="n">
        <x:v>41283</x:v>
      </x:c>
      <x:c r="F409" s="3" t="n">
        <x:v>43200</x:v>
      </x:c>
      <x:c r="G409" s="3" t="n">
        <x:v>45027</x:v>
      </x:c>
      <x:c r="H409" s="3" t="n">
        <x:v/>
      </x:c>
      <x:c r="I409" s="3" t="n">
        <x:v/>
      </x:c>
      <x:c r="J409" s="3" t="n">
        <x:v/>
      </x:c>
      <x:c r="K409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10">
      <x:c r="A410" t="str">
        <x:v>Lync 2013</x:v>
      </x:c>
      <x:c r="B410" t="str">
        <x:v>Standard</x:v>
      </x:c>
      <x:c r="C410" t="str">
        <x:v/>
      </x:c>
      <x:c r="D410" t="str">
        <x:v>Fixed</x:v>
      </x:c>
      <x:c r="E410" s="3" t="n">
        <x:v>41283</x:v>
      </x:c>
      <x:c r="F410" s="3" t="n">
        <x:v>43200</x:v>
      </x:c>
      <x:c r="G410" s="3" t="n">
        <x:v>45027</x:v>
      </x:c>
      <x:c r="H410" s="3" t="n">
        <x:v/>
      </x:c>
      <x:c r="I410" s="3" t="n">
        <x:v/>
      </x:c>
      <x:c r="J410" s="3" t="n">
        <x:v/>
      </x:c>
      <x:c r="K410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11">
      <x:c r="A411" t="str">
        <x:v>Lync Meeting Room</x:v>
      </x:c>
      <x:c r="B411" t="str">
        <x:v/>
      </x:c>
      <x:c r="C411" t="str">
        <x:v/>
      </x:c>
      <x:c r="D411" t="str">
        <x:v>Fixed</x:v>
      </x:c>
      <x:c r="E411" s="3" t="n">
        <x:v>41518</x:v>
      </x:c>
      <x:c r="F411" s="3" t="n">
        <x:v>43382</x:v>
      </x:c>
      <x:c r="G411" s="3" t="n">
        <x:v/>
      </x:c>
      <x:c r="H411" s="3" t="n">
        <x:v/>
      </x:c>
      <x:c r="I411" s="3" t="n">
        <x:v/>
      </x:c>
      <x:c r="J411" s="3" t="n">
        <x:v/>
      </x:c>
      <x:c r="K411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412">
      <x:c r="A412" t="str">
        <x:v>Machine Learning Studio (classic)</x:v>
      </x:c>
      <x:c r="B412" t="str">
        <x:v/>
      </x:c>
      <x:c r="C412" t="str">
        <x:v/>
      </x:c>
      <x:c r="D412" t="str">
        <x:v>Modern</x:v>
      </x:c>
      <x:c r="E412" s="3" t="n">
        <x:v>42142</x:v>
      </x:c>
      <x:c r="F412" s="3" t="n">
        <x:v/>
      </x:c>
      <x:c r="G412" s="3" t="n">
        <x:v/>
      </x:c>
      <x:c r="H412" s="3" t="n">
        <x:v>45535</x:v>
      </x:c>
      <x:c r="I412" s="3" t="n">
        <x:v/>
      </x:c>
      <x:c r="J412" s="3" t="n">
        <x:v/>
      </x:c>
      <x:c r="K412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413">
      <x:c r="A413" t="str">
        <x:v>Microsoft .NET and .NET Core</x:v>
      </x:c>
      <x:c r="B413" t="str">
        <x:v/>
      </x:c>
      <x:c r="C413" t="str">
        <x:v>.NET Core 1.0</x:v>
      </x:c>
      <x:c r="D413" t="str">
        <x:v>Modern</x:v>
      </x:c>
      <x:c r="E413" s="3" t="n">
        <x:v>42548</x:v>
      </x:c>
      <x:c r="F413" s="3" t="n">
        <x:v/>
      </x:c>
      <x:c r="G413" s="3" t="n">
        <x:v/>
      </x:c>
      <x:c r="H413" s="3" t="n">
        <x:v/>
      </x:c>
      <x:c r="I413" s="3" t="n">
        <x:v>42548</x:v>
      </x:c>
      <x:c r="J413" s="3" t="n">
        <x:v>43643</x:v>
      </x:c>
      <x:c r="K4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4">
      <x:c r="A414" t="str">
        <x:v>Microsoft .NET and .NET Core</x:v>
      </x:c>
      <x:c r="B414" t="str">
        <x:v/>
      </x:c>
      <x:c r="C414" t="str">
        <x:v>.NET Core 1.1</x:v>
      </x:c>
      <x:c r="D414" t="str">
        <x:v>Modern</x:v>
      </x:c>
      <x:c r="E414" s="3" t="n">
        <x:v>42548</x:v>
      </x:c>
      <x:c r="F414" s="3" t="n">
        <x:v/>
      </x:c>
      <x:c r="G414" s="3" t="n">
        <x:v/>
      </x:c>
      <x:c r="H414" s="3" t="n">
        <x:v/>
      </x:c>
      <x:c r="I414" s="3" t="n">
        <x:v>42690</x:v>
      </x:c>
      <x:c r="J414" s="3" t="n">
        <x:v>43643</x:v>
      </x:c>
      <x:c r="K41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5">
      <x:c r="A415" t="str">
        <x:v>Microsoft .NET and .NET Core</x:v>
      </x:c>
      <x:c r="B415" t="str">
        <x:v/>
      </x:c>
      <x:c r="C415" t="str">
        <x:v>.NET Core 2.0</x:v>
      </x:c>
      <x:c r="D415" t="str">
        <x:v>Modern</x:v>
      </x:c>
      <x:c r="E415" s="3" t="n">
        <x:v>42548</x:v>
      </x:c>
      <x:c r="F415" s="3" t="n">
        <x:v/>
      </x:c>
      <x:c r="G415" s="3" t="n">
        <x:v/>
      </x:c>
      <x:c r="H415" s="3" t="n">
        <x:v/>
      </x:c>
      <x:c r="I415" s="3" t="n">
        <x:v>42961</x:v>
      </x:c>
      <x:c r="J415" s="3" t="n">
        <x:v>43374</x:v>
      </x:c>
      <x:c r="K41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6">
      <x:c r="A416" t="str">
        <x:v>Microsoft .NET and .NET Core</x:v>
      </x:c>
      <x:c r="B416" t="str">
        <x:v/>
      </x:c>
      <x:c r="C416" t="str">
        <x:v>.NET Core 2.1 (LTS)</x:v>
      </x:c>
      <x:c r="D416" t="str">
        <x:v>Modern</x:v>
      </x:c>
      <x:c r="E416" s="3" t="n">
        <x:v>42548</x:v>
      </x:c>
      <x:c r="F416" s="3" t="n">
        <x:v/>
      </x:c>
      <x:c r="G416" s="3" t="n">
        <x:v/>
      </x:c>
      <x:c r="H416" s="3" t="n">
        <x:v/>
      </x:c>
      <x:c r="I416" s="3" t="n">
        <x:v>43250</x:v>
      </x:c>
      <x:c r="J416" s="3" t="n">
        <x:v>44429</x:v>
      </x:c>
      <x:c r="K4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7">
      <x:c r="A417" t="str">
        <x:v>Microsoft .NET and .NET Core</x:v>
      </x:c>
      <x:c r="B417" t="str">
        <x:v/>
      </x:c>
      <x:c r="C417" t="str">
        <x:v>.NET Core 2.2</x:v>
      </x:c>
      <x:c r="D417" t="str">
        <x:v>Modern</x:v>
      </x:c>
      <x:c r="E417" s="3" t="n">
        <x:v>42548</x:v>
      </x:c>
      <x:c r="F417" s="3" t="n">
        <x:v/>
      </x:c>
      <x:c r="G417" s="3" t="n">
        <x:v/>
      </x:c>
      <x:c r="H417" s="3" t="n">
        <x:v/>
      </x:c>
      <x:c r="I417" s="3" t="n">
        <x:v>43438</x:v>
      </x:c>
      <x:c r="J417" s="3" t="n">
        <x:v>43822</x:v>
      </x:c>
      <x:c r="K41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8">
      <x:c r="A418" t="str">
        <x:v>Microsoft .NET and .NET Core</x:v>
      </x:c>
      <x:c r="B418" t="str">
        <x:v/>
      </x:c>
      <x:c r="C418" t="str">
        <x:v>.NET Core 3.0</x:v>
      </x:c>
      <x:c r="D418" t="str">
        <x:v>Modern</x:v>
      </x:c>
      <x:c r="E418" s="3" t="n">
        <x:v>42548</x:v>
      </x:c>
      <x:c r="F418" s="3" t="n">
        <x:v/>
      </x:c>
      <x:c r="G418" s="3" t="n">
        <x:v/>
      </x:c>
      <x:c r="H418" s="3" t="n">
        <x:v/>
      </x:c>
      <x:c r="I418" s="3" t="n">
        <x:v>43731</x:v>
      </x:c>
      <x:c r="J418" s="3" t="n">
        <x:v>43893</x:v>
      </x:c>
      <x:c r="K41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9">
      <x:c r="A419" t="str">
        <x:v>Microsoft .NET and .NET Core</x:v>
      </x:c>
      <x:c r="B419" t="str">
        <x:v/>
      </x:c>
      <x:c r="C419" t="str">
        <x:v>.NET Core 3.1 (LTS)</x:v>
      </x:c>
      <x:c r="D419" t="str">
        <x:v>Modern</x:v>
      </x:c>
      <x:c r="E419" s="3" t="n">
        <x:v>42548</x:v>
      </x:c>
      <x:c r="F419" s="3" t="n">
        <x:v/>
      </x:c>
      <x:c r="G419" s="3" t="n">
        <x:v/>
      </x:c>
      <x:c r="H419" s="3" t="n">
        <x:v/>
      </x:c>
      <x:c r="I419" s="3" t="n">
        <x:v>43802</x:v>
      </x:c>
      <x:c r="J419" s="3" t="n">
        <x:v>44908</x:v>
      </x:c>
      <x:c r="K41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20">
      <x:c r="A420" t="str">
        <x:v>Microsoft .NET and .NET Core</x:v>
      </x:c>
      <x:c r="B420" t="str">
        <x:v/>
      </x:c>
      <x:c r="C420" t="str">
        <x:v>.NET 5.0</x:v>
      </x:c>
      <x:c r="D420" t="str">
        <x:v>Modern</x:v>
      </x:c>
      <x:c r="E420" s="3" t="n">
        <x:v>42548</x:v>
      </x:c>
      <x:c r="F420" s="3" t="n">
        <x:v/>
      </x:c>
      <x:c r="G420" s="3" t="n">
        <x:v/>
      </x:c>
      <x:c r="H420" s="3" t="n">
        <x:v/>
      </x:c>
      <x:c r="I420" s="3" t="n">
        <x:v>44145</x:v>
      </x:c>
      <x:c r="J420" s="3" t="n">
        <x:v>44691</x:v>
      </x:c>
      <x:c r="K42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21">
      <x:c r="A421" t="str">
        <x:v>Microsoft .NET and .NET Core</x:v>
      </x:c>
      <x:c r="B421" t="str">
        <x:v/>
      </x:c>
      <x:c r="C421" t="str">
        <x:v>.NET 6.0 (LTS)</x:v>
      </x:c>
      <x:c r="D421" t="str">
        <x:v>Modern</x:v>
      </x:c>
      <x:c r="E421" s="3" t="n">
        <x:v>42548</x:v>
      </x:c>
      <x:c r="F421" s="3" t="n">
        <x:v/>
      </x:c>
      <x:c r="G421" s="3" t="n">
        <x:v/>
      </x:c>
      <x:c r="H421" s="3" t="n">
        <x:v/>
      </x:c>
      <x:c r="I421" s="3" t="n">
        <x:v>44508</x:v>
      </x:c>
      <x:c r="J421" s="3" t="n">
        <x:v>45608</x:v>
      </x:c>
      <x:c r="K42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22">
      <x:c r="A422" t="str">
        <x:v>Microsoft .NET and .NET Core</x:v>
      </x:c>
      <x:c r="B422" t="str">
        <x:v/>
      </x:c>
      <x:c r="C422" t="str">
        <x:v>.NET 7</x:v>
      </x:c>
      <x:c r="D422" t="str">
        <x:v>Modern</x:v>
      </x:c>
      <x:c r="E422" s="3" t="n">
        <x:v>42548</x:v>
      </x:c>
      <x:c r="F422" s="3" t="n">
        <x:v/>
      </x:c>
      <x:c r="G422" s="3" t="n">
        <x:v/>
      </x:c>
      <x:c r="H422" s="3" t="n">
        <x:v/>
      </x:c>
      <x:c r="I422" s="3" t="n">
        <x:v>44873</x:v>
      </x:c>
      <x:c r="J422" s="3" t="n">
        <x:v>45426</x:v>
      </x:c>
      <x:c r="K42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23">
      <x:c r="A423" t="str">
        <x:v>Microsoft .NET and .NET Core</x:v>
      </x:c>
      <x:c r="B423" t="str">
        <x:v/>
      </x:c>
      <x:c r="C423" t="str">
        <x:v>.NET 8 (LTS)</x:v>
      </x:c>
      <x:c r="D423" t="str">
        <x:v>Modern</x:v>
      </x:c>
      <x:c r="E423" s="3" t="n">
        <x:v>42548</x:v>
      </x:c>
      <x:c r="F423" s="3" t="n">
        <x:v/>
      </x:c>
      <x:c r="G423" s="3" t="n">
        <x:v/>
      </x:c>
      <x:c r="H423" s="3" t="n">
        <x:v/>
      </x:c>
      <x:c r="I423" s="3" t="n">
        <x:v>45244</x:v>
      </x:c>
      <x:c r="J423" s="3" t="n">
        <x:v>46336</x:v>
      </x:c>
      <x:c r="K42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24">
      <x:c r="A424" t="str">
        <x:v>Microsoft .NET and .NET Core</x:v>
      </x:c>
      <x:c r="B424" t="str">
        <x:v/>
      </x:c>
      <x:c r="C424" t="str">
        <x:v>.NET 9</x:v>
      </x:c>
      <x:c r="D424" t="str">
        <x:v>Modern</x:v>
      </x:c>
      <x:c r="E424" s="3" t="n">
        <x:v>42548</x:v>
      </x:c>
      <x:c r="F424" s="3" t="n">
        <x:v/>
      </x:c>
      <x:c r="G424" s="3" t="n">
        <x:v/>
      </x:c>
      <x:c r="H424" s="3" t="n">
        <x:v/>
      </x:c>
      <x:c r="I424" s="3" t="n">
        <x:v>45608</x:v>
      </x:c>
      <x:c r="J424" s="3" t="n">
        <x:v>46154</x:v>
      </x:c>
      <x:c r="K42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25">
      <x:c r="A425" t="str">
        <x:v>Microsoft .NET Framework</x:v>
      </x:c>
      <x:c r="B425" t="str">
        <x:v/>
      </x:c>
      <x:c r="C425" t="str">
        <x:v>.NET Framework 2.0</x:v>
      </x:c>
      <x:c r="D425" t="str">
        <x:v>Component</x:v>
      </x:c>
      <x:c r="E425" s="3" t="n">
        <x:v>38765</x:v>
      </x:c>
      <x:c r="F425" s="3" t="n">
        <x:v/>
      </x:c>
      <x:c r="G425" s="3" t="n">
        <x:v/>
      </x:c>
      <x:c r="H425" s="3" t="n">
        <x:v/>
      </x:c>
      <x:c r="I425" s="3" t="n">
        <x:v>38765</x:v>
      </x:c>
      <x:c r="J425" s="3" t="n">
        <x:v>40736</x:v>
      </x:c>
      <x:c r="K4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6">
      <x:c r="A426" t="str">
        <x:v>Microsoft .NET Framework</x:v>
      </x:c>
      <x:c r="B426" t="str">
        <x:v/>
      </x:c>
      <x:c r="C426" t="str">
        <x:v>.NET Framework 3.0</x:v>
      </x:c>
      <x:c r="D426" t="str">
        <x:v>Component</x:v>
      </x:c>
      <x:c r="E426" s="3" t="n">
        <x:v>38765</x:v>
      </x:c>
      <x:c r="F426" s="3" t="n">
        <x:v/>
      </x:c>
      <x:c r="G426" s="3" t="n">
        <x:v/>
      </x:c>
      <x:c r="H426" s="3" t="n">
        <x:v/>
      </x:c>
      <x:c r="I426" s="3" t="n">
        <x:v>39042</x:v>
      </x:c>
      <x:c r="J426" s="3" t="n">
        <x:v>40736</x:v>
      </x:c>
      <x:c r="K4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7">
      <x:c r="A427" t="str">
        <x:v>Microsoft .NET Framework</x:v>
      </x:c>
      <x:c r="B427" t="str">
        <x:v/>
      </x:c>
      <x:c r="C427" t="str">
        <x:v>.NET Framework 3.5 Service Pack 1</x:v>
      </x:c>
      <x:c r="D427" t="str">
        <x:v>Component</x:v>
      </x:c>
      <x:c r="E427" s="3" t="n">
        <x:v>38765</x:v>
      </x:c>
      <x:c r="F427" s="3" t="n">
        <x:v/>
      </x:c>
      <x:c r="G427" s="3" t="n">
        <x:v/>
      </x:c>
      <x:c r="H427" s="3" t="n">
        <x:v/>
      </x:c>
      <x:c r="I427" s="3" t="n">
        <x:v>39405</x:v>
      </x:c>
      <x:c r="J427" s="3" t="n">
        <x:v>47127</x:v>
      </x:c>
      <x:c r="K4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8">
      <x:c r="A428" t="str">
        <x:v>Microsoft .NET Framework</x:v>
      </x:c>
      <x:c r="B428" t="str">
        <x:v/>
      </x:c>
      <x:c r="C428" t="str">
        <x:v>.NET Framework 4.0</x:v>
      </x:c>
      <x:c r="D428" t="str">
        <x:v>Component</x:v>
      </x:c>
      <x:c r="E428" s="3" t="n">
        <x:v>38765</x:v>
      </x:c>
      <x:c r="F428" s="3" t="n">
        <x:v/>
      </x:c>
      <x:c r="G428" s="3" t="n">
        <x:v/>
      </x:c>
      <x:c r="H428" s="3" t="n">
        <x:v/>
      </x:c>
      <x:c r="I428" s="3" t="n">
        <x:v>40280</x:v>
      </x:c>
      <x:c r="J428" s="3" t="n">
        <x:v>42381</x:v>
      </x:c>
      <x:c r="K4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9">
      <x:c r="A429" t="str">
        <x:v>Microsoft .NET Framework</x:v>
      </x:c>
      <x:c r="B429" t="str">
        <x:v/>
      </x:c>
      <x:c r="C429" t="str">
        <x:v>.NET Framework 4.5</x:v>
      </x:c>
      <x:c r="D429" t="str">
        <x:v>Component</x:v>
      </x:c>
      <x:c r="E429" s="3" t="n">
        <x:v>38765</x:v>
      </x:c>
      <x:c r="F429" s="3" t="n">
        <x:v/>
      </x:c>
      <x:c r="G429" s="3" t="n">
        <x:v/>
      </x:c>
      <x:c r="H429" s="3" t="n">
        <x:v/>
      </x:c>
      <x:c r="I429" s="3" t="n">
        <x:v>41191</x:v>
      </x:c>
      <x:c r="J429" s="3" t="n">
        <x:v>42381</x:v>
      </x:c>
      <x:c r="K42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0">
      <x:c r="A430" t="str">
        <x:v>Microsoft .NET Framework</x:v>
      </x:c>
      <x:c r="B430" t="str">
        <x:v/>
      </x:c>
      <x:c r="C430" t="str">
        <x:v>.NET Framework 4.5.1</x:v>
      </x:c>
      <x:c r="D430" t="str">
        <x:v>Component</x:v>
      </x:c>
      <x:c r="E430" s="3" t="n">
        <x:v>38765</x:v>
      </x:c>
      <x:c r="F430" s="3" t="n">
        <x:v/>
      </x:c>
      <x:c r="G430" s="3" t="n">
        <x:v/>
      </x:c>
      <x:c r="H430" s="3" t="n">
        <x:v/>
      </x:c>
      <x:c r="I430" s="3" t="n">
        <x:v>41654</x:v>
      </x:c>
      <x:c r="J430" s="3" t="n">
        <x:v>42381</x:v>
      </x:c>
      <x:c r="K43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1">
      <x:c r="A431" t="str">
        <x:v>Microsoft .NET Framework</x:v>
      </x:c>
      <x:c r="B431" t="str">
        <x:v/>
      </x:c>
      <x:c r="C431" t="str">
        <x:v>.NET Framework 4.5.2</x:v>
      </x:c>
      <x:c r="D431" t="str">
        <x:v>Component</x:v>
      </x:c>
      <x:c r="E431" s="3" t="n">
        <x:v>38765</x:v>
      </x:c>
      <x:c r="F431" s="3" t="n">
        <x:v/>
      </x:c>
      <x:c r="G431" s="3" t="n">
        <x:v/>
      </x:c>
      <x:c r="H431" s="3" t="n">
        <x:v/>
      </x:c>
      <x:c r="I431" s="3" t="n">
        <x:v>41764</x:v>
      </x:c>
      <x:c r="J431" s="3" t="n">
        <x:v>44677</x:v>
      </x:c>
      <x:c r="K4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2">
      <x:c r="A432" t="str">
        <x:v>Microsoft .NET Framework</x:v>
      </x:c>
      <x:c r="B432" t="str">
        <x:v/>
      </x:c>
      <x:c r="C432" t="str">
        <x:v>.NET Framework 4.6</x:v>
      </x:c>
      <x:c r="D432" t="str">
        <x:v>Component</x:v>
      </x:c>
      <x:c r="E432" s="3" t="n">
        <x:v>38765</x:v>
      </x:c>
      <x:c r="F432" s="3" t="n">
        <x:v/>
      </x:c>
      <x:c r="G432" s="3" t="n">
        <x:v/>
      </x:c>
      <x:c r="H432" s="3" t="n">
        <x:v/>
      </x:c>
      <x:c r="I432" s="3" t="n">
        <x:v>42214</x:v>
      </x:c>
      <x:c r="J432" s="3" t="n">
        <x:v>44677</x:v>
      </x:c>
      <x:c r="K4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3">
      <x:c r="A433" t="str">
        <x:v>Microsoft .NET Framework</x:v>
      </x:c>
      <x:c r="B433" t="str">
        <x:v/>
      </x:c>
      <x:c r="C433" t="str">
        <x:v>.NET Framework 4.6.1</x:v>
      </x:c>
      <x:c r="D433" t="str">
        <x:v>Component</x:v>
      </x:c>
      <x:c r="E433" s="3" t="n">
        <x:v>38765</x:v>
      </x:c>
      <x:c r="F433" s="3" t="n">
        <x:v/>
      </x:c>
      <x:c r="G433" s="3" t="n">
        <x:v/>
      </x:c>
      <x:c r="H433" s="3" t="n">
        <x:v/>
      </x:c>
      <x:c r="I433" s="3" t="n">
        <x:v>42338</x:v>
      </x:c>
      <x:c r="J433" s="3" t="n">
        <x:v>44677</x:v>
      </x:c>
      <x:c r="K43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4">
      <x:c r="A434" t="str">
        <x:v>Microsoft .NET Framework</x:v>
      </x:c>
      <x:c r="B434" t="str">
        <x:v/>
      </x:c>
      <x:c r="C434" t="str">
        <x:v>.NET Framework 4.6.2</x:v>
      </x:c>
      <x:c r="D434" t="str">
        <x:v>Component</x:v>
      </x:c>
      <x:c r="E434" s="3" t="n">
        <x:v>38765</x:v>
      </x:c>
      <x:c r="F434" s="3" t="n">
        <x:v/>
      </x:c>
      <x:c r="G434" s="3" t="n">
        <x:v/>
      </x:c>
      <x:c r="H434" s="3" t="n">
        <x:v/>
      </x:c>
      <x:c r="I434" s="3" t="n">
        <x:v>42584</x:v>
      </x:c>
      <x:c r="J434" s="3" t="n">
        <x:v>46399</x:v>
      </x:c>
      <x:c r="K43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5">
      <x:c r="A435" t="str">
        <x:v>Microsoft .NET Framework</x:v>
      </x:c>
      <x:c r="B435" t="str">
        <x:v/>
      </x:c>
      <x:c r="C435" t="str">
        <x:v>.NET Framework 4.7</x:v>
      </x:c>
      <x:c r="D435" t="str">
        <x:v>Component</x:v>
      </x:c>
      <x:c r="E435" s="3" t="n">
        <x:v>38765</x:v>
      </x:c>
      <x:c r="F435" s="3" t="n">
        <x:v/>
      </x:c>
      <x:c r="G435" s="3" t="n">
        <x:v/>
      </x:c>
      <x:c r="H435" s="3" t="n">
        <x:v/>
      </x:c>
      <x:c r="I435" s="3" t="n">
        <x:v>42836</x:v>
      </x:c>
      <x:c r="J435" s="3" t="n">
        <x:v/>
      </x:c>
      <x:c r="K43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6">
      <x:c r="A436" t="str">
        <x:v>Microsoft .NET Framework</x:v>
      </x:c>
      <x:c r="B436" t="str">
        <x:v/>
      </x:c>
      <x:c r="C436" t="str">
        <x:v>.NET Framework 4.7.1</x:v>
      </x:c>
      <x:c r="D436" t="str">
        <x:v>Component</x:v>
      </x:c>
      <x:c r="E436" s="3" t="n">
        <x:v>38765</x:v>
      </x:c>
      <x:c r="F436" s="3" t="n">
        <x:v/>
      </x:c>
      <x:c r="G436" s="3" t="n">
        <x:v/>
      </x:c>
      <x:c r="H436" s="3" t="n">
        <x:v/>
      </x:c>
      <x:c r="I436" s="3" t="n">
        <x:v>43025</x:v>
      </x:c>
      <x:c r="J436" s="3" t="n">
        <x:v/>
      </x:c>
      <x:c r="K43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7">
      <x:c r="A437" t="str">
        <x:v>Microsoft .NET Framework</x:v>
      </x:c>
      <x:c r="B437" t="str">
        <x:v/>
      </x:c>
      <x:c r="C437" t="str">
        <x:v>.NET Framework 4.7.2</x:v>
      </x:c>
      <x:c r="D437" t="str">
        <x:v>Component</x:v>
      </x:c>
      <x:c r="E437" s="3" t="n">
        <x:v>38765</x:v>
      </x:c>
      <x:c r="F437" s="3" t="n">
        <x:v/>
      </x:c>
      <x:c r="G437" s="3" t="n">
        <x:v/>
      </x:c>
      <x:c r="H437" s="3" t="n">
        <x:v/>
      </x:c>
      <x:c r="I437" s="3" t="n">
        <x:v>43220</x:v>
      </x:c>
      <x:c r="J437" s="3" t="n">
        <x:v/>
      </x:c>
      <x:c r="K43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8">
      <x:c r="A438" t="str">
        <x:v>Microsoft .NET Framework</x:v>
      </x:c>
      <x:c r="B438" t="str">
        <x:v/>
      </x:c>
      <x:c r="C438" t="str">
        <x:v>.NET Framework 4.8</x:v>
      </x:c>
      <x:c r="D438" t="str">
        <x:v>Component</x:v>
      </x:c>
      <x:c r="E438" s="3" t="n">
        <x:v>38765</x:v>
      </x:c>
      <x:c r="F438" s="3" t="n">
        <x:v/>
      </x:c>
      <x:c r="G438" s="3" t="n">
        <x:v/>
      </x:c>
      <x:c r="H438" s="3" t="n">
        <x:v/>
      </x:c>
      <x:c r="I438" s="3" t="n">
        <x:v>43573</x:v>
      </x:c>
      <x:c r="J438" s="3" t="n">
        <x:v/>
      </x:c>
      <x:c r="K43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9">
      <x:c r="A439" t="str">
        <x:v>Microsoft .NET Framework</x:v>
      </x:c>
      <x:c r="B439" t="str">
        <x:v/>
      </x:c>
      <x:c r="C439" t="str">
        <x:v>.NET Framework 4.8.1</x:v>
      </x:c>
      <x:c r="D439" t="str">
        <x:v>Component</x:v>
      </x:c>
      <x:c r="E439" s="3" t="n">
        <x:v>38765</x:v>
      </x:c>
      <x:c r="F439" s="3" t="n">
        <x:v/>
      </x:c>
      <x:c r="G439" s="3" t="n">
        <x:v/>
      </x:c>
      <x:c r="H439" s="3" t="n">
        <x:v/>
      </x:c>
      <x:c r="I439" s="3" t="n">
        <x:v>44782</x:v>
      </x:c>
      <x:c r="J439" s="3" t="n">
        <x:v/>
      </x:c>
      <x:c r="K43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40">
      <x:c r="A440" t="str">
        <x:v>Microsoft .NET Micro Framework Porting Kit 3.0</x:v>
      </x:c>
      <x:c r="B440" t="str">
        <x:v/>
      </x:c>
      <x:c r="C440" t="str">
        <x:v/>
      </x:c>
      <x:c r="D440" t="str">
        <x:v>Fixed</x:v>
      </x:c>
      <x:c r="E440" s="3" t="n">
        <x:v>39838</x:v>
      </x:c>
      <x:c r="F440" s="3" t="n">
        <x:v>41737</x:v>
      </x:c>
      <x:c r="G440" s="3" t="n">
        <x:v>42927</x:v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441">
      <x:c r="A441" t="str">
        <x:v>Microsoft 365</x:v>
      </x:c>
      <x:c r="B441" t="str">
        <x:v>Business</x:v>
      </x:c>
      <x:c r="C441" t="str">
        <x:v/>
      </x:c>
      <x:c r="D441" t="str">
        <x:v>Modern</x:v>
      </x:c>
      <x:c r="E441" s="3" t="n">
        <x:v>42269</x:v>
      </x:c>
      <x:c r="F441" s="3" t="n">
        <x:v/>
      </x:c>
      <x:c r="G441" s="3" t="n">
        <x:v/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42">
      <x:c r="A442" t="str">
        <x:v>Microsoft 365</x:v>
      </x:c>
      <x:c r="B442" t="str">
        <x:v>Education</x:v>
      </x:c>
      <x:c r="C442" t="str">
        <x:v/>
      </x:c>
      <x:c r="D442" t="str">
        <x:v>Modern</x:v>
      </x:c>
      <x:c r="E442" s="3" t="n">
        <x:v>42269</x:v>
      </x:c>
      <x:c r="F442" s="3" t="n">
        <x:v/>
      </x:c>
      <x:c r="G442" s="3" t="n">
        <x:v/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43">
      <x:c r="A443" t="str">
        <x:v>Microsoft 365</x:v>
      </x:c>
      <x:c r="B443" t="str">
        <x:v>Enterprise</x:v>
      </x:c>
      <x:c r="C443" t="str">
        <x:v/>
      </x:c>
      <x:c r="D443" t="str">
        <x:v>Modern</x:v>
      </x:c>
      <x:c r="E443" s="3" t="n">
        <x:v>42269</x:v>
      </x:c>
      <x:c r="F443" s="3" t="n">
        <x:v/>
      </x:c>
      <x:c r="G443" s="3" t="n">
        <x:v/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44">
      <x:c r="A444" t="str">
        <x:v>Microsoft 365</x:v>
      </x:c>
      <x:c r="B444" t="str">
        <x:v>Government</x:v>
      </x:c>
      <x:c r="C444" t="str">
        <x:v/>
      </x:c>
      <x:c r="D444" t="str">
        <x:v>Modern</x:v>
      </x:c>
      <x:c r="E444" s="3" t="n">
        <x:v>42269</x:v>
      </x:c>
      <x:c r="F444" s="3" t="n">
        <x:v/>
      </x:c>
      <x:c r="G444" s="3" t="n">
        <x:v/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45">
      <x:c r="A445" t="str">
        <x:v>Microsoft 365 Apps</x:v>
      </x:c>
      <x:c r="B445" t="str">
        <x:v>for business</x:v>
      </x:c>
      <x:c r="C445" t="str">
        <x:v/>
      </x:c>
      <x:c r="D445" t="str">
        <x:v>Modern</x:v>
      </x:c>
      <x:c r="E445" s="3" t="n">
        <x:v>42269</x:v>
      </x:c>
      <x:c r="F445" s="3" t="n">
        <x:v/>
      </x:c>
      <x:c r="G445" s="3" t="n">
        <x:v/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446">
      <x:c r="A446" t="str">
        <x:v>Microsoft 365 Apps</x:v>
      </x:c>
      <x:c r="B446" t="str">
        <x:v>for enterprise</x:v>
      </x:c>
      <x:c r="C446" t="str">
        <x:v/>
      </x:c>
      <x:c r="D446" t="str">
        <x:v>Modern</x:v>
      </x:c>
      <x:c r="E446" s="3" t="n">
        <x:v>42269</x:v>
      </x:c>
      <x:c r="F446" s="3" t="n">
        <x:v/>
      </x:c>
      <x:c r="G446" s="3" t="n">
        <x:v/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447">
      <x:c r="A447" t="str">
        <x:v>Microsoft 365 Security Incident Response</x:v>
      </x:c>
      <x:c r="B447" t="str">
        <x:v/>
      </x:c>
      <x:c r="C447" t="str">
        <x:v/>
      </x:c>
      <x:c r="D447" t="str">
        <x:v>Modern</x:v>
      </x:c>
      <x:c r="E447" s="3" t="n">
        <x:v>45212</x:v>
      </x:c>
      <x:c r="F447" s="3" t="n">
        <x:v/>
      </x:c>
      <x:c r="G447" s="3" t="n">
        <x:v/>
      </x:c>
      <x:c r="H447" s="3" t="n">
        <x:v/>
      </x:c>
      <x:c r="I447" s="3" t="n">
        <x:v/>
      </x:c>
      <x:c r="J447" s="3" t="n">
        <x:v/>
      </x:c>
      <x:c r="K447" t="str">
        <x:f>=HYPERLINK("https://learn.microsoft.com/lifecycle/products/microsoft-365-security-incident-response?branch=live", "https://learn.microsoft.com/lifecycle/products/microsoft-365-security-incident-response?branch=live")</x:f>
        <x:v>https://learn.microsoft.com/lifecycle/products/microsoft-365-security-incident-response?branch=live</x:v>
      </x:c>
    </x:row>
    <x:row r="448">
      <x:c r="A448" t="str">
        <x:v>Microsoft ActiveSync 4.2</x:v>
      </x:c>
      <x:c r="B448" t="str">
        <x:v/>
      </x:c>
      <x:c r="C448" t="str">
        <x:v/>
      </x:c>
      <x:c r="D448" t="str">
        <x:v>Fixed</x:v>
      </x:c>
      <x:c r="E448" s="3" t="n">
        <x:v>38890</x:v>
      </x:c>
      <x:c r="F448" s="3" t="n">
        <x:v>40736</x:v>
      </x:c>
      <x:c r="G448" s="3" t="n">
        <x:v>42563</x:v>
      </x:c>
      <x:c r="H448" s="3" t="n">
        <x:v/>
      </x:c>
      <x:c r="I448" s="3" t="n">
        <x:v/>
      </x:c>
      <x:c r="J448" s="3" t="n">
        <x:v/>
      </x:c>
      <x:c r="K448" t="str">
        <x:f>=HYPERLINK("https://learn.microsoft.com/lifecycle/products/microsoft-activesync-42?branch=live", "https://learn.microsoft.com/lifecycle/products/microsoft-activesync-42?branch=live")</x:f>
        <x:v>https://learn.microsoft.com/lifecycle/products/microsoft-activesync-42?branch=live</x:v>
      </x:c>
    </x:row>
    <x:row r="449">
      <x:c r="A449" t="str">
        <x:v>Microsoft ActiveSync 4.5</x:v>
      </x:c>
      <x:c r="B449" t="str">
        <x:v/>
      </x:c>
      <x:c r="C449" t="str">
        <x:v/>
      </x:c>
      <x:c r="D449" t="str">
        <x:v>Fixed</x:v>
      </x:c>
      <x:c r="E449" s="3" t="n">
        <x:v>39214</x:v>
      </x:c>
      <x:c r="F449" s="3" t="n">
        <x:v>41100</x:v>
      </x:c>
      <x:c r="G449" s="3" t="n">
        <x:v/>
      </x:c>
      <x:c r="H449" s="3" t="n">
        <x:v/>
      </x:c>
      <x:c r="I449" s="3" t="n">
        <x:v/>
      </x:c>
      <x:c r="J449" s="3" t="n">
        <x:v/>
      </x:c>
      <x:c r="K449" t="str">
        <x:f>=HYPERLINK("https://learn.microsoft.com/lifecycle/products/microsoft-activesync-45?branch=live", "https://learn.microsoft.com/lifecycle/products/microsoft-activesync-45?branch=live")</x:f>
        <x:v>https://learn.microsoft.com/lifecycle/products/microsoft-activesync-45?branch=live</x:v>
      </x:c>
    </x:row>
    <x:row r="450">
      <x:c r="A450" t="str">
        <x:v>Microsoft Advanced Group Policy Management 4.0</x:v>
      </x:c>
      <x:c r="B450" t="str">
        <x:v/>
      </x:c>
      <x:c r="C450" t="str">
        <x:v>Original Release</x:v>
      </x:c>
      <x:c r="D450" t="str">
        <x:v>Fixed</x:v>
      </x:c>
      <x:c r="E450" s="3" t="n">
        <x:v>40136</x:v>
      </x:c>
      <x:c r="F450" s="3" t="n">
        <x:v>43200</x:v>
      </x:c>
      <x:c r="G450" s="3" t="n">
        <x:v>46126</x:v>
      </x:c>
      <x:c r="H450" s="3" t="n">
        <x:v/>
      </x:c>
      <x:c r="I450" s="3" t="n">
        <x:v>40136</x:v>
      </x:c>
      <x:c r="J450" s="3" t="n">
        <x:v>41737</x:v>
      </x:c>
      <x:c r="K450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51">
      <x:c r="A451" t="str">
        <x:v>Microsoft Advanced Group Policy Management 4.0</x:v>
      </x:c>
      <x:c r="B451" t="str">
        <x:v/>
      </x:c>
      <x:c r="C451" t="str">
        <x:v>Service Pack 1</x:v>
      </x:c>
      <x:c r="D451" t="str">
        <x:v>Fixed</x:v>
      </x:c>
      <x:c r="E451" s="3" t="n">
        <x:v>40136</x:v>
      </x:c>
      <x:c r="F451" s="3" t="n">
        <x:v>43200</x:v>
      </x:c>
      <x:c r="G451" s="3" t="n">
        <x:v>46126</x:v>
      </x:c>
      <x:c r="H451" s="3" t="n">
        <x:v/>
      </x:c>
      <x:c r="I451" s="3" t="n">
        <x:v>41373</x:v>
      </x:c>
      <x:c r="J451" s="3" t="n">
        <x:v>42017</x:v>
      </x:c>
      <x:c r="K451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52">
      <x:c r="A452" t="str">
        <x:v>Microsoft Advanced Group Policy Management 4.0</x:v>
      </x:c>
      <x:c r="B452" t="str">
        <x:v/>
      </x:c>
      <x:c r="C452" t="str">
        <x:v>Service Pack 2</x:v>
      </x:c>
      <x:c r="D452" t="str">
        <x:v>Fixed</x:v>
      </x:c>
      <x:c r="E452" s="3" t="n">
        <x:v>40136</x:v>
      </x:c>
      <x:c r="F452" s="3" t="n">
        <x:v>43200</x:v>
      </x:c>
      <x:c r="G452" s="3" t="n">
        <x:v>46126</x:v>
      </x:c>
      <x:c r="H452" s="3" t="n">
        <x:v/>
      </x:c>
      <x:c r="I452" s="3" t="n">
        <x:v>41610</x:v>
      </x:c>
      <x:c r="J452" s="3" t="n">
        <x:v>42654</x:v>
      </x:c>
      <x:c r="K45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53">
      <x:c r="A453" t="str">
        <x:v>Microsoft Advanced Group Policy Management 4.0</x:v>
      </x:c>
      <x:c r="B453" t="str">
        <x:v/>
      </x:c>
      <x:c r="C453" t="str">
        <x:v>Service Pack 3</x:v>
      </x:c>
      <x:c r="D453" t="str">
        <x:v>Fixed</x:v>
      </x:c>
      <x:c r="E453" s="3" t="n">
        <x:v>40136</x:v>
      </x:c>
      <x:c r="F453" s="3" t="n">
        <x:v>43200</x:v>
      </x:c>
      <x:c r="G453" s="3" t="n">
        <x:v>46126</x:v>
      </x:c>
      <x:c r="H453" s="3" t="n">
        <x:v/>
      </x:c>
      <x:c r="I453" s="3" t="n">
        <x:v>42216</x:v>
      </x:c>
      <x:c r="J453" s="3" t="n">
        <x:v>46126</x:v>
      </x:c>
      <x:c r="K453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54">
      <x:c r="A454" t="str">
        <x:v>Microsoft Antigen</x:v>
      </x:c>
      <x:c r="B454" t="str">
        <x:v>9.0 for Exchange</x:v>
      </x:c>
      <x:c r="C454" t="str">
        <x:v/>
      </x:c>
      <x:c r="D454" t="str">
        <x:v>Fixed</x:v>
      </x:c>
      <x:c r="E454" s="3" t="n">
        <x:v>38915</x:v>
      </x:c>
      <x:c r="F454" s="3" t="n">
        <x:v>41737</x:v>
      </x:c>
      <x:c r="G454" s="3" t="n">
        <x:v>42369</x:v>
      </x:c>
      <x:c r="H454" s="3" t="n">
        <x:v/>
      </x:c>
      <x:c r="I454" s="3" t="n">
        <x:v/>
      </x:c>
      <x:c r="J454" s="3" t="n">
        <x:v/>
      </x:c>
      <x:c r="K454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55">
      <x:c r="A455" t="str">
        <x:v>Microsoft Antigen</x:v>
      </x:c>
      <x:c r="B455" t="str">
        <x:v>Enterprise Manager 9.0</x:v>
      </x:c>
      <x:c r="C455" t="str">
        <x:v/>
      </x:c>
      <x:c r="D455" t="str">
        <x:v>Fixed</x:v>
      </x:c>
      <x:c r="E455" s="3" t="n">
        <x:v>38915</x:v>
      </x:c>
      <x:c r="F455" s="3" t="n">
        <x:v>41737</x:v>
      </x:c>
      <x:c r="G455" s="3" t="n">
        <x:v>42369</x:v>
      </x:c>
      <x:c r="H455" s="3" t="n">
        <x:v/>
      </x:c>
      <x:c r="I455" s="3" t="n">
        <x:v/>
      </x:c>
      <x:c r="J455" s="3" t="n">
        <x:v/>
      </x:c>
      <x:c r="K455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56">
      <x:c r="A456" t="str">
        <x:v>Microsoft Antigen</x:v>
      </x:c>
      <x:c r="B456" t="str">
        <x:v>for SMTP Gateways</x:v>
      </x:c>
      <x:c r="C456" t="str">
        <x:v/>
      </x:c>
      <x:c r="D456" t="str">
        <x:v>Fixed</x:v>
      </x:c>
      <x:c r="E456" s="3" t="n">
        <x:v>38915</x:v>
      </x:c>
      <x:c r="F456" s="3" t="n">
        <x:v>41737</x:v>
      </x:c>
      <x:c r="G456" s="3" t="n">
        <x:v>42369</x:v>
      </x:c>
      <x:c r="H456" s="3" t="n">
        <x:v/>
      </x:c>
      <x:c r="I456" s="3" t="n">
        <x:v/>
      </x:c>
      <x:c r="J456" s="3" t="n">
        <x:v/>
      </x:c>
      <x:c r="K456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57">
      <x:c r="A457" t="str">
        <x:v>Microsoft Antigen</x:v>
      </x:c>
      <x:c r="B457" t="str">
        <x:v>Spam Manager</x:v>
      </x:c>
      <x:c r="C457" t="str">
        <x:v/>
      </x:c>
      <x:c r="D457" t="str">
        <x:v>Fixed</x:v>
      </x:c>
      <x:c r="E457" s="3" t="n">
        <x:v>38915</x:v>
      </x:c>
      <x:c r="F457" s="3" t="n">
        <x:v>41737</x:v>
      </x:c>
      <x:c r="G457" s="3" t="n">
        <x:v>42369</x:v>
      </x:c>
      <x:c r="H457" s="3" t="n">
        <x:v/>
      </x:c>
      <x:c r="I457" s="3" t="n">
        <x:v/>
      </x:c>
      <x:c r="J457" s="3" t="n">
        <x:v/>
      </x:c>
      <x:c r="K457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58">
      <x:c r="A458" t="str">
        <x:v>Microsoft Application Virtualization 4.5</x:v>
      </x:c>
      <x:c r="B458" t="str">
        <x:v>for Terminal Services</x:v>
      </x:c>
      <x:c r="C458" t="str">
        <x:v>Original Release</x:v>
      </x:c>
      <x:c r="D458" t="str">
        <x:v>Fixed</x:v>
      </x:c>
      <x:c r="E458" s="3" t="n">
        <x:v>39775</x:v>
      </x:c>
      <x:c r="F458" s="3" t="n">
        <x:v>41653</x:v>
      </x:c>
      <x:c r="G458" s="3" t="n">
        <x:v>43473</x:v>
      </x:c>
      <x:c r="H458" s="3" t="n">
        <x:v/>
      </x:c>
      <x:c r="I458" s="3" t="n">
        <x:v>39775</x:v>
      </x:c>
      <x:c r="J458" s="3" t="n">
        <x:v>40554</x:v>
      </x:c>
      <x:c r="K458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9">
      <x:c r="A459" t="str">
        <x:v>Microsoft Application Virtualization 4.5</x:v>
      </x:c>
      <x:c r="B459" t="str">
        <x:v>for Terminal Services</x:v>
      </x:c>
      <x:c r="C459" t="str">
        <x:v>Service Pack 1</x:v>
      </x:c>
      <x:c r="D459" t="str">
        <x:v>Fixed</x:v>
      </x:c>
      <x:c r="E459" s="3" t="n">
        <x:v>39775</x:v>
      </x:c>
      <x:c r="F459" s="3" t="n">
        <x:v>41653</x:v>
      </x:c>
      <x:c r="G459" s="3" t="n">
        <x:v>43473</x:v>
      </x:c>
      <x:c r="H459" s="3" t="n">
        <x:v/>
      </x:c>
      <x:c r="I459" s="3" t="n">
        <x:v>40160</x:v>
      </x:c>
      <x:c r="J459" s="3" t="n">
        <x:v>40827</x:v>
      </x:c>
      <x:c r="K459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60">
      <x:c r="A460" t="str">
        <x:v>Microsoft Application Virtualization 4.5</x:v>
      </x:c>
      <x:c r="B460" t="str">
        <x:v>for Terminal Services</x:v>
      </x:c>
      <x:c r="C460" t="str">
        <x:v>Service Pack 2</x:v>
      </x:c>
      <x:c r="D460" t="str">
        <x:v>Fixed</x:v>
      </x:c>
      <x:c r="E460" s="3" t="n">
        <x:v>39775</x:v>
      </x:c>
      <x:c r="F460" s="3" t="n">
        <x:v>41653</x:v>
      </x:c>
      <x:c r="G460" s="3" t="n">
        <x:v>43473</x:v>
      </x:c>
      <x:c r="H460" s="3" t="n">
        <x:v/>
      </x:c>
      <x:c r="I460" s="3" t="n">
        <x:v>40405</x:v>
      </x:c>
      <x:c r="J460" s="3" t="n">
        <x:v>43473</x:v>
      </x:c>
      <x:c r="K460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61">
      <x:c r="A461" t="str">
        <x:v>Microsoft Application Virtualization 4.5</x:v>
      </x:c>
      <x:c r="B461" t="str">
        <x:v>for Windows Desktops</x:v>
      </x:c>
      <x:c r="C461" t="str">
        <x:v>Original Release</x:v>
      </x:c>
      <x:c r="D461" t="str">
        <x:v>Fixed</x:v>
      </x:c>
      <x:c r="E461" s="3" t="n">
        <x:v>39775</x:v>
      </x:c>
      <x:c r="F461" s="3" t="n">
        <x:v>41653</x:v>
      </x:c>
      <x:c r="G461" s="3" t="n">
        <x:v>43473</x:v>
      </x:c>
      <x:c r="H461" s="3" t="n">
        <x:v/>
      </x:c>
      <x:c r="I461" s="3" t="n">
        <x:v>39775</x:v>
      </x:c>
      <x:c r="J461" s="3" t="n">
        <x:v>40554</x:v>
      </x:c>
      <x:c r="K46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62">
      <x:c r="A462" t="str">
        <x:v>Microsoft Application Virtualization 4.5</x:v>
      </x:c>
      <x:c r="B462" t="str">
        <x:v>for Windows Desktops</x:v>
      </x:c>
      <x:c r="C462" t="str">
        <x:v>Service Pack 1</x:v>
      </x:c>
      <x:c r="D462" t="str">
        <x:v>Fixed</x:v>
      </x:c>
      <x:c r="E462" s="3" t="n">
        <x:v>39775</x:v>
      </x:c>
      <x:c r="F462" s="3" t="n">
        <x:v>41653</x:v>
      </x:c>
      <x:c r="G462" s="3" t="n">
        <x:v>43473</x:v>
      </x:c>
      <x:c r="H462" s="3" t="n">
        <x:v/>
      </x:c>
      <x:c r="I462" s="3" t="n">
        <x:v>40160</x:v>
      </x:c>
      <x:c r="J462" s="3" t="n">
        <x:v>40827</x:v>
      </x:c>
      <x:c r="K462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63">
      <x:c r="A463" t="str">
        <x:v>Microsoft Application Virtualization 4.5</x:v>
      </x:c>
      <x:c r="B463" t="str">
        <x:v>for Windows Desktops</x:v>
      </x:c>
      <x:c r="C463" t="str">
        <x:v>Service Pack 2</x:v>
      </x:c>
      <x:c r="D463" t="str">
        <x:v>Fixed</x:v>
      </x:c>
      <x:c r="E463" s="3" t="n">
        <x:v>39775</x:v>
      </x:c>
      <x:c r="F463" s="3" t="n">
        <x:v>41653</x:v>
      </x:c>
      <x:c r="G463" s="3" t="n">
        <x:v>43473</x:v>
      </x:c>
      <x:c r="H463" s="3" t="n">
        <x:v/>
      </x:c>
      <x:c r="I463" s="3" t="n">
        <x:v>40405</x:v>
      </x:c>
      <x:c r="J463" s="3" t="n">
        <x:v>43473</x:v>
      </x:c>
      <x:c r="K463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64">
      <x:c r="A464" t="str">
        <x:v>Microsoft Application Virtualization 4.6</x:v>
      </x:c>
      <x:c r="B464" t="str">
        <x:v>for Remote Desktop Services</x:v>
      </x:c>
      <x:c r="C464" t="str">
        <x:v>Original Release</x:v>
      </x:c>
      <x:c r="D464" t="str">
        <x:v>Fixed</x:v>
      </x:c>
      <x:c r="E464" s="3" t="n">
        <x:v>40325</x:v>
      </x:c>
      <x:c r="F464" s="3" t="n">
        <x:v>42199</x:v>
      </x:c>
      <x:c r="G464" s="3" t="n">
        <x:v>44026</x:v>
      </x:c>
      <x:c r="H464" s="3" t="n">
        <x:v/>
      </x:c>
      <x:c r="I464" s="3" t="n">
        <x:v>40325</x:v>
      </x:c>
      <x:c r="J464" s="3" t="n">
        <x:v>41009</x:v>
      </x:c>
      <x:c r="K46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5">
      <x:c r="A465" t="str">
        <x:v>Microsoft Application Virtualization 4.6</x:v>
      </x:c>
      <x:c r="B465" t="str">
        <x:v>for Remote Desktop Services</x:v>
      </x:c>
      <x:c r="C465" t="str">
        <x:v>Service Pack 1</x:v>
      </x:c>
      <x:c r="D465" t="str">
        <x:v>Fixed</x:v>
      </x:c>
      <x:c r="E465" s="3" t="n">
        <x:v>40325</x:v>
      </x:c>
      <x:c r="F465" s="3" t="n">
        <x:v>42199</x:v>
      </x:c>
      <x:c r="G465" s="3" t="n">
        <x:v>44026</x:v>
      </x:c>
      <x:c r="H465" s="3" t="n">
        <x:v/>
      </x:c>
      <x:c r="I465" s="3" t="n">
        <x:v>40569</x:v>
      </x:c>
      <x:c r="J465" s="3" t="n">
        <x:v>41555</x:v>
      </x:c>
      <x:c r="K46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6">
      <x:c r="A466" t="str">
        <x:v>Microsoft Application Virtualization 4.6</x:v>
      </x:c>
      <x:c r="B466" t="str">
        <x:v>for Remote Desktop Services</x:v>
      </x:c>
      <x:c r="C466" t="str">
        <x:v>Service Pack 2</x:v>
      </x:c>
      <x:c r="D466" t="str">
        <x:v>Fixed</x:v>
      </x:c>
      <x:c r="E466" s="3" t="n">
        <x:v>40325</x:v>
      </x:c>
      <x:c r="F466" s="3" t="n">
        <x:v>42199</x:v>
      </x:c>
      <x:c r="G466" s="3" t="n">
        <x:v>44026</x:v>
      </x:c>
      <x:c r="H466" s="3" t="n">
        <x:v/>
      </x:c>
      <x:c r="I466" s="3" t="n">
        <x:v>41183</x:v>
      </x:c>
      <x:c r="J466" s="3" t="n">
        <x:v>42017</x:v>
      </x:c>
      <x:c r="K46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7">
      <x:c r="A467" t="str">
        <x:v>Microsoft Application Virtualization 4.6</x:v>
      </x:c>
      <x:c r="B467" t="str">
        <x:v>for Remote Desktop Services</x:v>
      </x:c>
      <x:c r="C467" t="str">
        <x:v>Service Pack 3</x:v>
      </x:c>
      <x:c r="D467" t="str">
        <x:v>Fixed</x:v>
      </x:c>
      <x:c r="E467" s="3" t="n">
        <x:v>40325</x:v>
      </x:c>
      <x:c r="F467" s="3" t="n">
        <x:v>42199</x:v>
      </x:c>
      <x:c r="G467" s="3" t="n">
        <x:v>44026</x:v>
      </x:c>
      <x:c r="H467" s="3" t="n">
        <x:v/>
      </x:c>
      <x:c r="I467" s="3" t="n">
        <x:v>41610</x:v>
      </x:c>
      <x:c r="J467" s="3" t="n">
        <x:v>44026</x:v>
      </x:c>
      <x:c r="K46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8">
      <x:c r="A468" t="str">
        <x:v>Microsoft Application Virtualization 4.6</x:v>
      </x:c>
      <x:c r="B468" t="str">
        <x:v>for Windows Desktops</x:v>
      </x:c>
      <x:c r="C468" t="str">
        <x:v>Original Release</x:v>
      </x:c>
      <x:c r="D468" t="str">
        <x:v>Fixed</x:v>
      </x:c>
      <x:c r="E468" s="3" t="n">
        <x:v>40325</x:v>
      </x:c>
      <x:c r="F468" s="3" t="n">
        <x:v>42199</x:v>
      </x:c>
      <x:c r="G468" s="3" t="n">
        <x:v>44026</x:v>
      </x:c>
      <x:c r="H468" s="3" t="n">
        <x:v/>
      </x:c>
      <x:c r="I468" s="3" t="n">
        <x:v>40325</x:v>
      </x:c>
      <x:c r="J468" s="3" t="n">
        <x:v>41009</x:v>
      </x:c>
      <x:c r="K46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9">
      <x:c r="A469" t="str">
        <x:v>Microsoft Application Virtualization 4.6</x:v>
      </x:c>
      <x:c r="B469" t="str">
        <x:v>for Windows Desktops</x:v>
      </x:c>
      <x:c r="C469" t="str">
        <x:v>Service Pack 1</x:v>
      </x:c>
      <x:c r="D469" t="str">
        <x:v>Fixed</x:v>
      </x:c>
      <x:c r="E469" s="3" t="n">
        <x:v>40325</x:v>
      </x:c>
      <x:c r="F469" s="3" t="n">
        <x:v>42199</x:v>
      </x:c>
      <x:c r="G469" s="3" t="n">
        <x:v>44026</x:v>
      </x:c>
      <x:c r="H469" s="3" t="n">
        <x:v/>
      </x:c>
      <x:c r="I469" s="3" t="n">
        <x:v>40569</x:v>
      </x:c>
      <x:c r="J469" s="3" t="n">
        <x:v>41555</x:v>
      </x:c>
      <x:c r="K46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0">
      <x:c r="A470" t="str">
        <x:v>Microsoft Application Virtualization 4.6</x:v>
      </x:c>
      <x:c r="B470" t="str">
        <x:v>for Windows Desktops</x:v>
      </x:c>
      <x:c r="C470" t="str">
        <x:v>Service Pack 2</x:v>
      </x:c>
      <x:c r="D470" t="str">
        <x:v>Fixed</x:v>
      </x:c>
      <x:c r="E470" s="3" t="n">
        <x:v>40325</x:v>
      </x:c>
      <x:c r="F470" s="3" t="n">
        <x:v>42199</x:v>
      </x:c>
      <x:c r="G470" s="3" t="n">
        <x:v>44026</x:v>
      </x:c>
      <x:c r="H470" s="3" t="n">
        <x:v/>
      </x:c>
      <x:c r="I470" s="3" t="n">
        <x:v>41183</x:v>
      </x:c>
      <x:c r="J470" s="3" t="n">
        <x:v>42017</x:v>
      </x:c>
      <x:c r="K470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1">
      <x:c r="A471" t="str">
        <x:v>Microsoft Application Virtualization 4.6</x:v>
      </x:c>
      <x:c r="B471" t="str">
        <x:v>for Windows Desktops</x:v>
      </x:c>
      <x:c r="C471" t="str">
        <x:v>Service Pack 3</x:v>
      </x:c>
      <x:c r="D471" t="str">
        <x:v>Fixed</x:v>
      </x:c>
      <x:c r="E471" s="3" t="n">
        <x:v>40325</x:v>
      </x:c>
      <x:c r="F471" s="3" t="n">
        <x:v>42199</x:v>
      </x:c>
      <x:c r="G471" s="3" t="n">
        <x:v>44026</x:v>
      </x:c>
      <x:c r="H471" s="3" t="n">
        <x:v/>
      </x:c>
      <x:c r="I471" s="3" t="n">
        <x:v>41610</x:v>
      </x:c>
      <x:c r="J471" s="3" t="n">
        <x:v>44026</x:v>
      </x:c>
      <x:c r="K471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2">
      <x:c r="A472" t="str">
        <x:v>Microsoft Application Virtualization 4.6</x:v>
      </x:c>
      <x:c r="B472" t="str">
        <x:v>Sequencer</x:v>
      </x:c>
      <x:c r="C472" t="str">
        <x:v>Original Release</x:v>
      </x:c>
      <x:c r="D472" t="str">
        <x:v>Fixed</x:v>
      </x:c>
      <x:c r="E472" s="3" t="n">
        <x:v>40325</x:v>
      </x:c>
      <x:c r="F472" s="3" t="n">
        <x:v>42199</x:v>
      </x:c>
      <x:c r="G472" s="3" t="n">
        <x:v>44026</x:v>
      </x:c>
      <x:c r="H472" s="3" t="n">
        <x:v/>
      </x:c>
      <x:c r="I472" s="3" t="n">
        <x:v>40325</x:v>
      </x:c>
      <x:c r="J472" s="3" t="n">
        <x:v>41009</x:v>
      </x:c>
      <x:c r="K47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3">
      <x:c r="A473" t="str">
        <x:v>Microsoft Application Virtualization 4.6</x:v>
      </x:c>
      <x:c r="B473" t="str">
        <x:v>Sequencer</x:v>
      </x:c>
      <x:c r="C473" t="str">
        <x:v>Service Pack 1</x:v>
      </x:c>
      <x:c r="D473" t="str">
        <x:v>Fixed</x:v>
      </x:c>
      <x:c r="E473" s="3" t="n">
        <x:v>40325</x:v>
      </x:c>
      <x:c r="F473" s="3" t="n">
        <x:v>42199</x:v>
      </x:c>
      <x:c r="G473" s="3" t="n">
        <x:v>44026</x:v>
      </x:c>
      <x:c r="H473" s="3" t="n">
        <x:v/>
      </x:c>
      <x:c r="I473" s="3" t="n">
        <x:v>40569</x:v>
      </x:c>
      <x:c r="J473" s="3" t="n">
        <x:v>41555</x:v>
      </x:c>
      <x:c r="K47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4">
      <x:c r="A474" t="str">
        <x:v>Microsoft Application Virtualization 4.6</x:v>
      </x:c>
      <x:c r="B474" t="str">
        <x:v>Sequencer</x:v>
      </x:c>
      <x:c r="C474" t="str">
        <x:v>Service Pack 2</x:v>
      </x:c>
      <x:c r="D474" t="str">
        <x:v>Fixed</x:v>
      </x:c>
      <x:c r="E474" s="3" t="n">
        <x:v>40325</x:v>
      </x:c>
      <x:c r="F474" s="3" t="n">
        <x:v>42199</x:v>
      </x:c>
      <x:c r="G474" s="3" t="n">
        <x:v>44026</x:v>
      </x:c>
      <x:c r="H474" s="3" t="n">
        <x:v/>
      </x:c>
      <x:c r="I474" s="3" t="n">
        <x:v>41183</x:v>
      </x:c>
      <x:c r="J474" s="3" t="n">
        <x:v>42017</x:v>
      </x:c>
      <x:c r="K47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5">
      <x:c r="A475" t="str">
        <x:v>Microsoft Application Virtualization 4.6</x:v>
      </x:c>
      <x:c r="B475" t="str">
        <x:v>Sequencer</x:v>
      </x:c>
      <x:c r="C475" t="str">
        <x:v>Service Pack 3</x:v>
      </x:c>
      <x:c r="D475" t="str">
        <x:v>Fixed</x:v>
      </x:c>
      <x:c r="E475" s="3" t="n">
        <x:v>40325</x:v>
      </x:c>
      <x:c r="F475" s="3" t="n">
        <x:v>42199</x:v>
      </x:c>
      <x:c r="G475" s="3" t="n">
        <x:v>44026</x:v>
      </x:c>
      <x:c r="H475" s="3" t="n">
        <x:v/>
      </x:c>
      <x:c r="I475" s="3" t="n">
        <x:v>41610</x:v>
      </x:c>
      <x:c r="J475" s="3" t="n">
        <x:v>44026</x:v>
      </x:c>
      <x:c r="K47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76">
      <x:c r="A476" t="str">
        <x:v>Microsoft Application Virtualization 5.0</x:v>
      </x:c>
      <x:c r="B476" t="str">
        <x:v>for Remote Desktop Services</x:v>
      </x:c>
      <x:c r="C476" t="str">
        <x:v>Original Release</x:v>
      </x:c>
      <x:c r="D476" t="str">
        <x:v>Fixed</x:v>
      </x:c>
      <x:c r="E476" s="3" t="n">
        <x:v>41214</x:v>
      </x:c>
      <x:c r="F476" s="3" t="n">
        <x:v>43109</x:v>
      </x:c>
      <x:c r="G476" s="3" t="n">
        <x:v>46126</x:v>
      </x:c>
      <x:c r="H476" s="3" t="n">
        <x:v/>
      </x:c>
      <x:c r="I476" s="3" t="n">
        <x:v>41214</x:v>
      </x:c>
      <x:c r="J476" s="3" t="n">
        <x:v>41828</x:v>
      </x:c>
      <x:c r="K47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7">
      <x:c r="A477" t="str">
        <x:v>Microsoft Application Virtualization 5.0</x:v>
      </x:c>
      <x:c r="B477" t="str">
        <x:v>for Remote Desktop Services</x:v>
      </x:c>
      <x:c r="C477" t="str">
        <x:v>Service Pack 1</x:v>
      </x:c>
      <x:c r="D477" t="str">
        <x:v>Fixed</x:v>
      </x:c>
      <x:c r="E477" s="3" t="n">
        <x:v>41214</x:v>
      </x:c>
      <x:c r="F477" s="3" t="n">
        <x:v>43109</x:v>
      </x:c>
      <x:c r="G477" s="3" t="n">
        <x:v>46126</x:v>
      </x:c>
      <x:c r="H477" s="3" t="n">
        <x:v/>
      </x:c>
      <x:c r="I477" s="3" t="n">
        <x:v>41374</x:v>
      </x:c>
      <x:c r="J477" s="3" t="n">
        <x:v>42017</x:v>
      </x:c>
      <x:c r="K47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8">
      <x:c r="A478" t="str">
        <x:v>Microsoft Application Virtualization 5.0</x:v>
      </x:c>
      <x:c r="B478" t="str">
        <x:v>for Remote Desktop Services</x:v>
      </x:c>
      <x:c r="C478" t="str">
        <x:v>Service Pack 2</x:v>
      </x:c>
      <x:c r="D478" t="str">
        <x:v>Fixed</x:v>
      </x:c>
      <x:c r="E478" s="3" t="n">
        <x:v>41214</x:v>
      </x:c>
      <x:c r="F478" s="3" t="n">
        <x:v>43109</x:v>
      </x:c>
      <x:c r="G478" s="3" t="n">
        <x:v>46126</x:v>
      </x:c>
      <x:c r="H478" s="3" t="n">
        <x:v/>
      </x:c>
      <x:c r="I478" s="3" t="n">
        <x:v>41610</x:v>
      </x:c>
      <x:c r="J478" s="3" t="n">
        <x:v>42381</x:v>
      </x:c>
      <x:c r="K47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9">
      <x:c r="A479" t="str">
        <x:v>Microsoft Application Virtualization 5.0</x:v>
      </x:c>
      <x:c r="B479" t="str">
        <x:v>for Remote Desktop Services</x:v>
      </x:c>
      <x:c r="C479" t="str">
        <x:v>Service Pack 3</x:v>
      </x:c>
      <x:c r="D479" t="str">
        <x:v>Fixed</x:v>
      </x:c>
      <x:c r="E479" s="3" t="n">
        <x:v>41214</x:v>
      </x:c>
      <x:c r="F479" s="3" t="n">
        <x:v>43109</x:v>
      </x:c>
      <x:c r="G479" s="3" t="n">
        <x:v>46126</x:v>
      </x:c>
      <x:c r="H479" s="3" t="n">
        <x:v/>
      </x:c>
      <x:c r="I479" s="3" t="n">
        <x:v>41981</x:v>
      </x:c>
      <x:c r="J479" s="3" t="n">
        <x:v>46126</x:v>
      </x:c>
      <x:c r="K47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0">
      <x:c r="A480" t="str">
        <x:v>Microsoft Application Virtualization 5.0</x:v>
      </x:c>
      <x:c r="B480" t="str">
        <x:v>for Terminal Services</x:v>
      </x:c>
      <x:c r="C480" t="str">
        <x:v>Original Release</x:v>
      </x:c>
      <x:c r="D480" t="str">
        <x:v>Fixed</x:v>
      </x:c>
      <x:c r="E480" s="3" t="n">
        <x:v>41214</x:v>
      </x:c>
      <x:c r="F480" s="3" t="n">
        <x:v>43109</x:v>
      </x:c>
      <x:c r="G480" s="3" t="n">
        <x:v>46126</x:v>
      </x:c>
      <x:c r="H480" s="3" t="n">
        <x:v/>
      </x:c>
      <x:c r="I480" s="3" t="n">
        <x:v>41214</x:v>
      </x:c>
      <x:c r="J480" s="3" t="n">
        <x:v>41828</x:v>
      </x:c>
      <x:c r="K48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1">
      <x:c r="A481" t="str">
        <x:v>Microsoft Application Virtualization 5.0</x:v>
      </x:c>
      <x:c r="B481" t="str">
        <x:v>for Terminal Services</x:v>
      </x:c>
      <x:c r="C481" t="str">
        <x:v>Service Pack 1</x:v>
      </x:c>
      <x:c r="D481" t="str">
        <x:v>Fixed</x:v>
      </x:c>
      <x:c r="E481" s="3" t="n">
        <x:v>41214</x:v>
      </x:c>
      <x:c r="F481" s="3" t="n">
        <x:v>43109</x:v>
      </x:c>
      <x:c r="G481" s="3" t="n">
        <x:v>46126</x:v>
      </x:c>
      <x:c r="H481" s="3" t="n">
        <x:v/>
      </x:c>
      <x:c r="I481" s="3" t="n">
        <x:v>41374</x:v>
      </x:c>
      <x:c r="J481" s="3" t="n">
        <x:v>42017</x:v>
      </x:c>
      <x:c r="K48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2">
      <x:c r="A482" t="str">
        <x:v>Microsoft Application Virtualization 5.0</x:v>
      </x:c>
      <x:c r="B482" t="str">
        <x:v>for Terminal Services</x:v>
      </x:c>
      <x:c r="C482" t="str">
        <x:v>Service Pack 2</x:v>
      </x:c>
      <x:c r="D482" t="str">
        <x:v>Fixed</x:v>
      </x:c>
      <x:c r="E482" s="3" t="n">
        <x:v>41214</x:v>
      </x:c>
      <x:c r="F482" s="3" t="n">
        <x:v>43109</x:v>
      </x:c>
      <x:c r="G482" s="3" t="n">
        <x:v>46126</x:v>
      </x:c>
      <x:c r="H482" s="3" t="n">
        <x:v/>
      </x:c>
      <x:c r="I482" s="3" t="n">
        <x:v>41610</x:v>
      </x:c>
      <x:c r="J482" s="3" t="n">
        <x:v>42381</x:v>
      </x:c>
      <x:c r="K48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3">
      <x:c r="A483" t="str">
        <x:v>Microsoft Application Virtualization 5.0</x:v>
      </x:c>
      <x:c r="B483" t="str">
        <x:v>for Terminal Services</x:v>
      </x:c>
      <x:c r="C483" t="str">
        <x:v>Service Pack 3</x:v>
      </x:c>
      <x:c r="D483" t="str">
        <x:v>Fixed</x:v>
      </x:c>
      <x:c r="E483" s="3" t="n">
        <x:v>41214</x:v>
      </x:c>
      <x:c r="F483" s="3" t="n">
        <x:v>43109</x:v>
      </x:c>
      <x:c r="G483" s="3" t="n">
        <x:v>46126</x:v>
      </x:c>
      <x:c r="H483" s="3" t="n">
        <x:v/>
      </x:c>
      <x:c r="I483" s="3" t="n">
        <x:v>41981</x:v>
      </x:c>
      <x:c r="J483" s="3" t="n">
        <x:v>46126</x:v>
      </x:c>
      <x:c r="K48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4">
      <x:c r="A484" t="str">
        <x:v>Microsoft Application Virtualization 5.0</x:v>
      </x:c>
      <x:c r="B484" t="str">
        <x:v>for Windows Desktops</x:v>
      </x:c>
      <x:c r="C484" t="str">
        <x:v>Original Release</x:v>
      </x:c>
      <x:c r="D484" t="str">
        <x:v>Fixed</x:v>
      </x:c>
      <x:c r="E484" s="3" t="n">
        <x:v>41214</x:v>
      </x:c>
      <x:c r="F484" s="3" t="n">
        <x:v>43109</x:v>
      </x:c>
      <x:c r="G484" s="3" t="n">
        <x:v>46126</x:v>
      </x:c>
      <x:c r="H484" s="3" t="n">
        <x:v/>
      </x:c>
      <x:c r="I484" s="3" t="n">
        <x:v>41214</x:v>
      </x:c>
      <x:c r="J484" s="3" t="n">
        <x:v>41828</x:v>
      </x:c>
      <x:c r="K48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5">
      <x:c r="A485" t="str">
        <x:v>Microsoft Application Virtualization 5.0</x:v>
      </x:c>
      <x:c r="B485" t="str">
        <x:v>for Windows Desktops</x:v>
      </x:c>
      <x:c r="C485" t="str">
        <x:v>Service Pack 1</x:v>
      </x:c>
      <x:c r="D485" t="str">
        <x:v>Fixed</x:v>
      </x:c>
      <x:c r="E485" s="3" t="n">
        <x:v>41214</x:v>
      </x:c>
      <x:c r="F485" s="3" t="n">
        <x:v>43109</x:v>
      </x:c>
      <x:c r="G485" s="3" t="n">
        <x:v>46126</x:v>
      </x:c>
      <x:c r="H485" s="3" t="n">
        <x:v/>
      </x:c>
      <x:c r="I485" s="3" t="n">
        <x:v>41374</x:v>
      </x:c>
      <x:c r="J485" s="3" t="n">
        <x:v>42017</x:v>
      </x:c>
      <x:c r="K48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6">
      <x:c r="A486" t="str">
        <x:v>Microsoft Application Virtualization 5.0</x:v>
      </x:c>
      <x:c r="B486" t="str">
        <x:v>for Windows Desktops</x:v>
      </x:c>
      <x:c r="C486" t="str">
        <x:v>Service Pack 2</x:v>
      </x:c>
      <x:c r="D486" t="str">
        <x:v>Fixed</x:v>
      </x:c>
      <x:c r="E486" s="3" t="n">
        <x:v>41214</x:v>
      </x:c>
      <x:c r="F486" s="3" t="n">
        <x:v>43109</x:v>
      </x:c>
      <x:c r="G486" s="3" t="n">
        <x:v>46126</x:v>
      </x:c>
      <x:c r="H486" s="3" t="n">
        <x:v/>
      </x:c>
      <x:c r="I486" s="3" t="n">
        <x:v>41610</x:v>
      </x:c>
      <x:c r="J486" s="3" t="n">
        <x:v>42381</x:v>
      </x:c>
      <x:c r="K48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7">
      <x:c r="A487" t="str">
        <x:v>Microsoft Application Virtualization 5.0</x:v>
      </x:c>
      <x:c r="B487" t="str">
        <x:v>for Windows Desktops</x:v>
      </x:c>
      <x:c r="C487" t="str">
        <x:v>Service Pack 3</x:v>
      </x:c>
      <x:c r="D487" t="str">
        <x:v>Fixed</x:v>
      </x:c>
      <x:c r="E487" s="3" t="n">
        <x:v>41214</x:v>
      </x:c>
      <x:c r="F487" s="3" t="n">
        <x:v>43109</x:v>
      </x:c>
      <x:c r="G487" s="3" t="n">
        <x:v>46126</x:v>
      </x:c>
      <x:c r="H487" s="3" t="n">
        <x:v/>
      </x:c>
      <x:c r="I487" s="3" t="n">
        <x:v>41981</x:v>
      </x:c>
      <x:c r="J487" s="3" t="n">
        <x:v>46126</x:v>
      </x:c>
      <x:c r="K48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8">
      <x:c r="A488" t="str">
        <x:v>Microsoft Application Virtualization 5.1</x:v>
      </x:c>
      <x:c r="B488" t="str">
        <x:v>for Remote Desktop Services</x:v>
      </x:c>
      <x:c r="C488" t="str">
        <x:v/>
      </x:c>
      <x:c r="D488" t="str">
        <x:v>Fixed</x:v>
      </x:c>
      <x:c r="E488" s="3" t="n">
        <x:v>42309</x:v>
      </x:c>
      <x:c r="F488" s="3" t="n">
        <x:v>43109</x:v>
      </x:c>
      <x:c r="G488" s="3" t="n">
        <x:v>46126</x:v>
      </x:c>
      <x:c r="H488" s="3" t="n">
        <x:v/>
      </x:c>
      <x:c r="I488" s="3" t="n">
        <x:v/>
      </x:c>
      <x:c r="J488" s="3" t="n">
        <x:v/>
      </x:c>
      <x:c r="K488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89">
      <x:c r="A489" t="str">
        <x:v>Microsoft Application Virtualization 5.1</x:v>
      </x:c>
      <x:c r="B489" t="str">
        <x:v>for Windows Desktops</x:v>
      </x:c>
      <x:c r="C489" t="str">
        <x:v/>
      </x:c>
      <x:c r="D489" t="str">
        <x:v>Fixed</x:v>
      </x:c>
      <x:c r="E489" s="3" t="n">
        <x:v>42309</x:v>
      </x:c>
      <x:c r="F489" s="3" t="n">
        <x:v>43109</x:v>
      </x:c>
      <x:c r="G489" s="3" t="n">
        <x:v>46126</x:v>
      </x:c>
      <x:c r="H489" s="3" t="n">
        <x:v/>
      </x:c>
      <x:c r="I489" s="3" t="n">
        <x:v/>
      </x:c>
      <x:c r="J489" s="3" t="n">
        <x:v/>
      </x:c>
      <x:c r="K489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90">
      <x:c r="A490" t="str">
        <x:v>Microsoft Application Virtualization Hosting 4.5 for Windows Desktops</x:v>
      </x:c>
      <x:c r="B490" t="str">
        <x:v>for Windows Desktops</x:v>
      </x:c>
      <x:c r="C490" t="str">
        <x:v>Original Release</x:v>
      </x:c>
      <x:c r="D490" t="str">
        <x:v>Fixed</x:v>
      </x:c>
      <x:c r="E490" s="3" t="n">
        <x:v>39775</x:v>
      </x:c>
      <x:c r="F490" s="3" t="n">
        <x:v>41653</x:v>
      </x:c>
      <x:c r="G490" s="3" t="n">
        <x:v>43473</x:v>
      </x:c>
      <x:c r="H490" s="3" t="n">
        <x:v/>
      </x:c>
      <x:c r="I490" s="3" t="n">
        <x:v>39775</x:v>
      </x:c>
      <x:c r="J490" s="3" t="n">
        <x:v>40554</x:v>
      </x:c>
      <x:c r="K490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91">
      <x:c r="A491" t="str">
        <x:v>Microsoft Application Virtualization Hosting 4.5 for Windows Desktops</x:v>
      </x:c>
      <x:c r="B491" t="str">
        <x:v>for Windows Desktops</x:v>
      </x:c>
      <x:c r="C491" t="str">
        <x:v>Service Pack 1</x:v>
      </x:c>
      <x:c r="D491" t="str">
        <x:v>Fixed</x:v>
      </x:c>
      <x:c r="E491" s="3" t="n">
        <x:v>39775</x:v>
      </x:c>
      <x:c r="F491" s="3" t="n">
        <x:v>41653</x:v>
      </x:c>
      <x:c r="G491" s="3" t="n">
        <x:v>43473</x:v>
      </x:c>
      <x:c r="H491" s="3" t="n">
        <x:v/>
      </x:c>
      <x:c r="I491" s="3" t="n">
        <x:v>40160</x:v>
      </x:c>
      <x:c r="J491" s="3" t="n">
        <x:v>40827</x:v>
      </x:c>
      <x:c r="K491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92">
      <x:c r="A492" t="str">
        <x:v>Microsoft Application Virtualization Hosting 4.5 for Windows Desktops</x:v>
      </x:c>
      <x:c r="B492" t="str">
        <x:v>for Windows Desktops</x:v>
      </x:c>
      <x:c r="C492" t="str">
        <x:v>Service Pack 2</x:v>
      </x:c>
      <x:c r="D492" t="str">
        <x:v>Fixed</x:v>
      </x:c>
      <x:c r="E492" s="3" t="n">
        <x:v>39775</x:v>
      </x:c>
      <x:c r="F492" s="3" t="n">
        <x:v>41653</x:v>
      </x:c>
      <x:c r="G492" s="3" t="n">
        <x:v>43473</x:v>
      </x:c>
      <x:c r="H492" s="3" t="n">
        <x:v/>
      </x:c>
      <x:c r="I492" s="3" t="n">
        <x:v>40405</x:v>
      </x:c>
      <x:c r="J492" s="3" t="n">
        <x:v>43473</x:v>
      </x:c>
      <x:c r="K492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93">
      <x:c r="A493" t="str">
        <x:v>Microsoft Application Virtualization Hosting 4.6 for Windows Desktops</x:v>
      </x:c>
      <x:c r="B493" t="str">
        <x:v>for Windows Desktops</x:v>
      </x:c>
      <x:c r="C493" t="str">
        <x:v>Original Release</x:v>
      </x:c>
      <x:c r="D493" t="str">
        <x:v>Fixed</x:v>
      </x:c>
      <x:c r="E493" s="3" t="n">
        <x:v>40325</x:v>
      </x:c>
      <x:c r="F493" s="3" t="n">
        <x:v>42199</x:v>
      </x:c>
      <x:c r="G493" s="3" t="n">
        <x:v>44026</x:v>
      </x:c>
      <x:c r="H493" s="3" t="n">
        <x:v/>
      </x:c>
      <x:c r="I493" s="3" t="n">
        <x:v>40325</x:v>
      </x:c>
      <x:c r="J493" s="3" t="n">
        <x:v>41009</x:v>
      </x:c>
      <x:c r="K493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94">
      <x:c r="A494" t="str">
        <x:v>Microsoft Application Virtualization Hosting 4.6 for Windows Desktops</x:v>
      </x:c>
      <x:c r="B494" t="str">
        <x:v>for Windows Desktops</x:v>
      </x:c>
      <x:c r="C494" t="str">
        <x:v>Service Pack 1</x:v>
      </x:c>
      <x:c r="D494" t="str">
        <x:v>Fixed</x:v>
      </x:c>
      <x:c r="E494" s="3" t="n">
        <x:v>40325</x:v>
      </x:c>
      <x:c r="F494" s="3" t="n">
        <x:v>42199</x:v>
      </x:c>
      <x:c r="G494" s="3" t="n">
        <x:v>44026</x:v>
      </x:c>
      <x:c r="H494" s="3" t="n">
        <x:v/>
      </x:c>
      <x:c r="I494" s="3" t="n">
        <x:v>40569</x:v>
      </x:c>
      <x:c r="J494" s="3" t="n">
        <x:v>41555</x:v>
      </x:c>
      <x:c r="K494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95">
      <x:c r="A495" t="str">
        <x:v>Microsoft Application Virtualization Hosting 4.6 for Windows Desktops</x:v>
      </x:c>
      <x:c r="B495" t="str">
        <x:v>for Windows Desktops</x:v>
      </x:c>
      <x:c r="C495" t="str">
        <x:v>Service Pack 2</x:v>
      </x:c>
      <x:c r="D495" t="str">
        <x:v>Fixed</x:v>
      </x:c>
      <x:c r="E495" s="3" t="n">
        <x:v>40325</x:v>
      </x:c>
      <x:c r="F495" s="3" t="n">
        <x:v>42199</x:v>
      </x:c>
      <x:c r="G495" s="3" t="n">
        <x:v>44026</x:v>
      </x:c>
      <x:c r="H495" s="3" t="n">
        <x:v/>
      </x:c>
      <x:c r="I495" s="3" t="n">
        <x:v>41183</x:v>
      </x:c>
      <x:c r="J495" s="3" t="n">
        <x:v>42017</x:v>
      </x:c>
      <x:c r="K495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96">
      <x:c r="A496" t="str">
        <x:v>Microsoft Application Virtualization Hosting 4.6 for Windows Desktops</x:v>
      </x:c>
      <x:c r="B496" t="str">
        <x:v>for Windows Desktops</x:v>
      </x:c>
      <x:c r="C496" t="str">
        <x:v>Service Pack 3</x:v>
      </x:c>
      <x:c r="D496" t="str">
        <x:v>Fixed</x:v>
      </x:c>
      <x:c r="E496" s="3" t="n">
        <x:v>40325</x:v>
      </x:c>
      <x:c r="F496" s="3" t="n">
        <x:v>42199</x:v>
      </x:c>
      <x:c r="G496" s="3" t="n">
        <x:v>44026</x:v>
      </x:c>
      <x:c r="H496" s="3" t="n">
        <x:v/>
      </x:c>
      <x:c r="I496" s="3" t="n">
        <x:v>41610</x:v>
      </x:c>
      <x:c r="J496" s="3" t="n">
        <x:v>44026</x:v>
      </x:c>
      <x:c r="K496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97">
      <x:c r="A497" t="str">
        <x:v>Microsoft Application Virtualization Hosting 5.0 for Windows Desktops</x:v>
      </x:c>
      <x:c r="B497" t="str">
        <x:v>for Windows Desktops</x:v>
      </x:c>
      <x:c r="C497" t="str">
        <x:v>Original Release</x:v>
      </x:c>
      <x:c r="D497" t="str">
        <x:v>Fixed</x:v>
      </x:c>
      <x:c r="E497" s="3" t="n">
        <x:v>41214</x:v>
      </x:c>
      <x:c r="F497" s="3" t="n">
        <x:v>43109</x:v>
      </x:c>
      <x:c r="G497" s="3" t="n">
        <x:v>46126</x:v>
      </x:c>
      <x:c r="H497" s="3" t="n">
        <x:v/>
      </x:c>
      <x:c r="I497" s="3" t="n">
        <x:v>41214</x:v>
      </x:c>
      <x:c r="J497" s="3" t="n">
        <x:v>41828</x:v>
      </x:c>
      <x:c r="K497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98">
      <x:c r="A498" t="str">
        <x:v>Microsoft Application Virtualization Hosting 5.0 for Windows Desktops</x:v>
      </x:c>
      <x:c r="B498" t="str">
        <x:v>for Windows Desktops</x:v>
      </x:c>
      <x:c r="C498" t="str">
        <x:v>Service Pack 1</x:v>
      </x:c>
      <x:c r="D498" t="str">
        <x:v>Fixed</x:v>
      </x:c>
      <x:c r="E498" s="3" t="n">
        <x:v>41214</x:v>
      </x:c>
      <x:c r="F498" s="3" t="n">
        <x:v>43109</x:v>
      </x:c>
      <x:c r="G498" s="3" t="n">
        <x:v>46126</x:v>
      </x:c>
      <x:c r="H498" s="3" t="n">
        <x:v/>
      </x:c>
      <x:c r="I498" s="3" t="n">
        <x:v>41374</x:v>
      </x:c>
      <x:c r="J498" s="3" t="n">
        <x:v>42017</x:v>
      </x:c>
      <x:c r="K498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99">
      <x:c r="A499" t="str">
        <x:v>Microsoft Application Virtualization Hosting 5.0 for Windows Desktops</x:v>
      </x:c>
      <x:c r="B499" t="str">
        <x:v>for Windows Desktops</x:v>
      </x:c>
      <x:c r="C499" t="str">
        <x:v>Service Pack 2</x:v>
      </x:c>
      <x:c r="D499" t="str">
        <x:v>Fixed</x:v>
      </x:c>
      <x:c r="E499" s="3" t="n">
        <x:v>41214</x:v>
      </x:c>
      <x:c r="F499" s="3" t="n">
        <x:v>43109</x:v>
      </x:c>
      <x:c r="G499" s="3" t="n">
        <x:v>46126</x:v>
      </x:c>
      <x:c r="H499" s="3" t="n">
        <x:v/>
      </x:c>
      <x:c r="I499" s="3" t="n">
        <x:v>41586</x:v>
      </x:c>
      <x:c r="J499" s="3" t="n">
        <x:v>42381</x:v>
      </x:c>
      <x:c r="K499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500">
      <x:c r="A500" t="str">
        <x:v>Microsoft Application Virtualization Hosting 5.0 for Windows Desktops</x:v>
      </x:c>
      <x:c r="B500" t="str">
        <x:v>for Windows Desktops</x:v>
      </x:c>
      <x:c r="C500" t="str">
        <x:v>Service Pack 3</x:v>
      </x:c>
      <x:c r="D500" t="str">
        <x:v>Fixed</x:v>
      </x:c>
      <x:c r="E500" s="3" t="n">
        <x:v>41214</x:v>
      </x:c>
      <x:c r="F500" s="3" t="n">
        <x:v>43109</x:v>
      </x:c>
      <x:c r="G500" s="3" t="n">
        <x:v>46126</x:v>
      </x:c>
      <x:c r="H500" s="3" t="n">
        <x:v/>
      </x:c>
      <x:c r="I500" s="3" t="n">
        <x:v>41981</x:v>
      </x:c>
      <x:c r="J500" s="3" t="n">
        <x:v>46126</x:v>
      </x:c>
      <x:c r="K500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501">
      <x:c r="A501" t="str">
        <x:v>Microsoft Application Virtualization Hosting 5.1 for Windows Desktops</x:v>
      </x:c>
      <x:c r="B501" t="str">
        <x:v>for Windows Desktops</x:v>
      </x:c>
      <x:c r="C501" t="str">
        <x:v/>
      </x:c>
      <x:c r="D501" t="str">
        <x:v>Fixed</x:v>
      </x:c>
      <x:c r="E501" s="3" t="n">
        <x:v>42309</x:v>
      </x:c>
      <x:c r="F501" s="3" t="n">
        <x:v>43109</x:v>
      </x:c>
      <x:c r="G501" s="3" t="n">
        <x:v>46126</x:v>
      </x:c>
      <x:c r="H501" s="3" t="n">
        <x:v/>
      </x:c>
      <x:c r="I501" s="3" t="n">
        <x:v/>
      </x:c>
      <x:c r="J501" s="3" t="n">
        <x:v/>
      </x:c>
      <x:c r="K501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502">
      <x:c r="A502" t="str">
        <x:v>Microsoft Azure Virtual Machine (classic)</x:v>
      </x:c>
      <x:c r="B502" t="str">
        <x:v/>
      </x:c>
      <x:c r="C502" t="str">
        <x:v/>
      </x:c>
      <x:c r="D502" t="str">
        <x:v>Modern</x:v>
      </x:c>
      <x:c r="E502" s="3" t="n">
        <x:v>41067</x:v>
      </x:c>
      <x:c r="F502" s="3" t="n">
        <x:v/>
      </x:c>
      <x:c r="G502" s="3" t="n">
        <x:v/>
      </x:c>
      <x:c r="H502" s="3" t="n">
        <x:v>45170</x:v>
      </x:c>
      <x:c r="I502" s="3" t="n">
        <x:v/>
      </x:c>
      <x:c r="J502" s="3" t="n">
        <x:v/>
      </x:c>
      <x:c r="K502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503">
      <x:c r="A503" t="str">
        <x:v>Microsoft BitLocker Administration and Monitoring 1.0</x:v>
      </x:c>
      <x:c r="B503" t="str">
        <x:v/>
      </x:c>
      <x:c r="C503" t="str">
        <x:v/>
      </x:c>
      <x:c r="D503" t="str">
        <x:v>Fixed</x:v>
      </x:c>
      <x:c r="E503" s="3" t="n">
        <x:v>40758</x:v>
      </x:c>
      <x:c r="F503" s="3" t="n">
        <x:v>42626</x:v>
      </x:c>
      <x:c r="G503" s="3" t="n">
        <x:v>44453</x:v>
      </x:c>
      <x:c r="H503" s="3" t="n">
        <x:v/>
      </x:c>
      <x:c r="I503" s="3" t="n">
        <x:v/>
      </x:c>
      <x:c r="J503" s="3" t="n">
        <x:v/>
      </x:c>
      <x:c r="K503" t="str">
        <x:f>=HYPERLINK("https://learn.microsoft.com/lifecycle/products/microsoft-bitlocker-administration-and-monitoring-10?branch=live", "https://learn.microsoft.com/lifecycle/products/microsoft-bitlocker-administration-and-monitoring-10?branch=live")</x:f>
        <x:v>https://learn.microsoft.com/lifecycle/products/microsoft-bitlocker-administration-and-monitoring-10?branch=live</x:v>
      </x:c>
    </x:row>
    <x:row r="504">
      <x:c r="A504" t="str">
        <x:v>Microsoft BitLocker Administration and Monitoring 2.0</x:v>
      </x:c>
      <x:c r="B504" t="str">
        <x:v/>
      </x:c>
      <x:c r="C504" t="str">
        <x:v>Original Release</x:v>
      </x:c>
      <x:c r="D504" t="str">
        <x:v>Fixed</x:v>
      </x:c>
      <x:c r="E504" s="3" t="n">
        <x:v>41410</x:v>
      </x:c>
      <x:c r="F504" s="3" t="n">
        <x:v>43291</x:v>
      </x:c>
      <x:c r="G504" s="3" t="n">
        <x:v>45118</x:v>
      </x:c>
      <x:c r="H504" s="3" t="n">
        <x:v/>
      </x:c>
      <x:c r="I504" s="3" t="n">
        <x:v>41410</x:v>
      </x:c>
      <x:c r="J504" s="3" t="n">
        <x:v>42017</x:v>
      </x:c>
      <x:c r="K504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505">
      <x:c r="A505" t="str">
        <x:v>Microsoft BitLocker Administration and Monitoring 2.0</x:v>
      </x:c>
      <x:c r="B505" t="str">
        <x:v/>
      </x:c>
      <x:c r="C505" t="str">
        <x:v>Service Pack 1</x:v>
      </x:c>
      <x:c r="D505" t="str">
        <x:v>Fixed</x:v>
      </x:c>
      <x:c r="E505" s="3" t="n">
        <x:v>41410</x:v>
      </x:c>
      <x:c r="F505" s="3" t="n">
        <x:v>43291</x:v>
      </x:c>
      <x:c r="G505" s="3" t="n">
        <x:v>45118</x:v>
      </x:c>
      <x:c r="H505" s="3" t="n">
        <x:v/>
      </x:c>
      <x:c r="I505" s="3" t="n">
        <x:v>41610</x:v>
      </x:c>
      <x:c r="J505" s="3" t="n">
        <x:v>45118</x:v>
      </x:c>
      <x:c r="K505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506">
      <x:c r="A506" t="str">
        <x:v>Microsoft BitLocker Administration and Monitoring 2.5</x:v>
      </x:c>
      <x:c r="B506" t="str">
        <x:v/>
      </x:c>
      <x:c r="C506" t="str">
        <x:v>Original Release</x:v>
      </x:c>
      <x:c r="D506" t="str">
        <x:v>Fixed</x:v>
      </x:c>
      <x:c r="E506" s="3" t="n">
        <x:v>41760</x:v>
      </x:c>
      <x:c r="F506" s="3" t="n">
        <x:v>43655</x:v>
      </x:c>
      <x:c r="G506" s="3" t="n">
        <x:v>46126</x:v>
      </x:c>
      <x:c r="H506" s="3" t="n">
        <x:v/>
      </x:c>
      <x:c r="I506" s="3" t="n">
        <x:v>41760</x:v>
      </x:c>
      <x:c r="J506" s="3" t="n">
        <x:v>42654</x:v>
      </x:c>
      <x:c r="K506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507">
      <x:c r="A507" t="str">
        <x:v>Microsoft BitLocker Administration and Monitoring 2.5</x:v>
      </x:c>
      <x:c r="B507" t="str">
        <x:v/>
      </x:c>
      <x:c r="C507" t="str">
        <x:v>Service Pack 1</x:v>
      </x:c>
      <x:c r="D507" t="str">
        <x:v>Fixed</x:v>
      </x:c>
      <x:c r="E507" s="3" t="n">
        <x:v>41760</x:v>
      </x:c>
      <x:c r="F507" s="3" t="n">
        <x:v>43655</x:v>
      </x:c>
      <x:c r="G507" s="3" t="n">
        <x:v>46126</x:v>
      </x:c>
      <x:c r="H507" s="3" t="n">
        <x:v/>
      </x:c>
      <x:c r="I507" s="3" t="n">
        <x:v>42219</x:v>
      </x:c>
      <x:c r="J507" s="3" t="n">
        <x:v>46126</x:v>
      </x:c>
      <x:c r="K507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508">
      <x:c r="A508" t="str">
        <x:v>Microsoft BizTalk Accelerator for Financial Services 1.0</x:v>
      </x:c>
      <x:c r="B508" t="str">
        <x:v>Enterprise</x:v>
      </x:c>
      <x:c r="C508" t="str">
        <x:v/>
      </x:c>
      <x:c r="D508" t="str">
        <x:v>Fixed</x:v>
      </x:c>
      <x:c r="E508" s="3" t="n">
        <x:v>37692</x:v>
      </x:c>
      <x:c r="F508" s="3" t="n">
        <x:v>39546</x:v>
      </x:c>
      <x:c r="G508" s="3" t="n">
        <x:v>41373</x:v>
      </x:c>
      <x:c r="H508" s="3" t="n">
        <x:v/>
      </x:c>
      <x:c r="I508" s="3" t="n">
        <x:v/>
      </x:c>
      <x:c r="J508" s="3" t="n">
        <x:v/>
      </x:c>
      <x:c r="K508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509">
      <x:c r="A509" t="str">
        <x:v>Microsoft BizTalk Accelerator for Financial Services 1.0</x:v>
      </x:c>
      <x:c r="B509" t="str">
        <x:v>Standard</x:v>
      </x:c>
      <x:c r="C509" t="str">
        <x:v/>
      </x:c>
      <x:c r="D509" t="str">
        <x:v>Fixed</x:v>
      </x:c>
      <x:c r="E509" s="3" t="n">
        <x:v>37692</x:v>
      </x:c>
      <x:c r="F509" s="3" t="n">
        <x:v>39546</x:v>
      </x:c>
      <x:c r="G509" s="3" t="n">
        <x:v>41373</x:v>
      </x:c>
      <x:c r="H509" s="3" t="n">
        <x:v/>
      </x:c>
      <x:c r="I509" s="3" t="n">
        <x:v/>
      </x:c>
      <x:c r="J509" s="3" t="n">
        <x:v/>
      </x:c>
      <x:c r="K509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510">
      <x:c r="A510" t="str">
        <x:v>Microsoft BizTalk Accelerator for HIPAA 2.0</x:v>
      </x:c>
      <x:c r="B510" t="str">
        <x:v>Enterprise</x:v>
      </x:c>
      <x:c r="C510" t="str">
        <x:v/>
      </x:c>
      <x:c r="D510" t="str">
        <x:v>Fixed</x:v>
      </x:c>
      <x:c r="E510" s="3" t="n">
        <x:v>37667</x:v>
      </x:c>
      <x:c r="F510" s="3" t="n">
        <x:v>39546</x:v>
      </x:c>
      <x:c r="G510" s="3" t="n">
        <x:v>41373</x:v>
      </x:c>
      <x:c r="H510" s="3" t="n">
        <x:v/>
      </x:c>
      <x:c r="I510" s="3" t="n">
        <x:v/>
      </x:c>
      <x:c r="J510" s="3" t="n">
        <x:v/>
      </x:c>
      <x:c r="K510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511">
      <x:c r="A511" t="str">
        <x:v>Microsoft BizTalk Accelerator for HIPAA 2.0</x:v>
      </x:c>
      <x:c r="B511" t="str">
        <x:v>Standard</x:v>
      </x:c>
      <x:c r="C511" t="str">
        <x:v/>
      </x:c>
      <x:c r="D511" t="str">
        <x:v>Fixed</x:v>
      </x:c>
      <x:c r="E511" s="3" t="n">
        <x:v>37667</x:v>
      </x:c>
      <x:c r="F511" s="3" t="n">
        <x:v>39546</x:v>
      </x:c>
      <x:c r="G511" s="3" t="n">
        <x:v>41373</x:v>
      </x:c>
      <x:c r="H511" s="3" t="n">
        <x:v/>
      </x:c>
      <x:c r="I511" s="3" t="n">
        <x:v/>
      </x:c>
      <x:c r="J511" s="3" t="n">
        <x:v/>
      </x:c>
      <x:c r="K511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512">
      <x:c r="A512" t="str">
        <x:v>Microsoft BizTalk Accelerator for HIPAA 3.0</x:v>
      </x:c>
      <x:c r="B512" t="str">
        <x:v>Enterprise</x:v>
      </x:c>
      <x:c r="C512" t="str">
        <x:v/>
      </x:c>
      <x:c r="D512" t="str">
        <x:v>Fixed</x:v>
      </x:c>
      <x:c r="E512" s="3" t="n">
        <x:v>38349</x:v>
      </x:c>
      <x:c r="F512" s="3" t="n">
        <x:v>40190</x:v>
      </x:c>
      <x:c r="G512" s="3" t="n">
        <x:v>42017</x:v>
      </x:c>
      <x:c r="H512" s="3" t="n">
        <x:v/>
      </x:c>
      <x:c r="I512" s="3" t="n">
        <x:v/>
      </x:c>
      <x:c r="J512" s="3" t="n">
        <x:v/>
      </x:c>
      <x:c r="K512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513">
      <x:c r="A513" t="str">
        <x:v>Microsoft BizTalk Accelerator for HIPAA 3.0</x:v>
      </x:c>
      <x:c r="B513" t="str">
        <x:v>Standard</x:v>
      </x:c>
      <x:c r="C513" t="str">
        <x:v/>
      </x:c>
      <x:c r="D513" t="str">
        <x:v>Fixed</x:v>
      </x:c>
      <x:c r="E513" s="3" t="n">
        <x:v>38349</x:v>
      </x:c>
      <x:c r="F513" s="3" t="n">
        <x:v>40190</x:v>
      </x:c>
      <x:c r="G513" s="3" t="n">
        <x:v>42017</x:v>
      </x:c>
      <x:c r="H513" s="3" t="n">
        <x:v/>
      </x:c>
      <x:c r="I513" s="3" t="n">
        <x:v/>
      </x:c>
      <x:c r="J513" s="3" t="n">
        <x:v/>
      </x:c>
      <x:c r="K513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514">
      <x:c r="A514" t="str">
        <x:v>Microsoft BizTalk Accelerator for HL7 1.0 </x:v>
      </x:c>
      <x:c r="B514" t="str">
        <x:v>Standard</x:v>
      </x:c>
      <x:c r="C514" t="str">
        <x:v/>
      </x:c>
      <x:c r="D514" t="str">
        <x:v>Fixed</x:v>
      </x:c>
      <x:c r="E514" s="3" t="n">
        <x:v>38134</x:v>
      </x:c>
      <x:c r="F514" s="3" t="n">
        <x:v>40008</x:v>
      </x:c>
      <x:c r="G514" s="3" t="n">
        <x:v>41828</x:v>
      </x:c>
      <x:c r="H514" s="3" t="n">
        <x:v/>
      </x:c>
      <x:c r="I514" s="3" t="n">
        <x:v/>
      </x:c>
      <x:c r="J514" s="3" t="n">
        <x:v/>
      </x:c>
      <x:c r="K514" t="str">
        <x:f>=HYPERLINK("https://learn.microsoft.com/lifecycle/products/microsoft-biztalk-accelerator-for-hl7-10?branch=live", "https://learn.microsoft.com/lifecycle/products/microsoft-biztalk-accelerator-for-hl7-10?branch=live")</x:f>
        <x:v>https://learn.microsoft.com/lifecycle/products/microsoft-biztalk-accelerator-for-hl7-10?branch=live</x:v>
      </x:c>
    </x:row>
    <x:row r="515">
      <x:c r="A515" t="str">
        <x:v>Microsoft BizTalk Accelerator for RosettaNet 3.0</x:v>
      </x:c>
      <x:c r="B515" t="str">
        <x:v>Enterprise</x:v>
      </x:c>
      <x:c r="C515" t="str">
        <x:v/>
      </x:c>
      <x:c r="D515" t="str">
        <x:v>Fixed</x:v>
      </x:c>
      <x:c r="E515" s="3" t="n">
        <x:v>38405</x:v>
      </x:c>
      <x:c r="F515" s="3" t="n">
        <x:v>40281</x:v>
      </x:c>
      <x:c r="G515" s="3" t="n">
        <x:v>42108</x:v>
      </x:c>
      <x:c r="H515" s="3" t="n">
        <x:v/>
      </x:c>
      <x:c r="I515" s="3" t="n">
        <x:v/>
      </x:c>
      <x:c r="J515" s="3" t="n">
        <x:v/>
      </x:c>
      <x:c r="K515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16">
      <x:c r="A516" t="str">
        <x:v>Microsoft BizTalk Accelerator for RosettaNet 3.0</x:v>
      </x:c>
      <x:c r="B516" t="str">
        <x:v>Standard</x:v>
      </x:c>
      <x:c r="C516" t="str">
        <x:v/>
      </x:c>
      <x:c r="D516" t="str">
        <x:v>Fixed</x:v>
      </x:c>
      <x:c r="E516" s="3" t="n">
        <x:v>38405</x:v>
      </x:c>
      <x:c r="F516" s="3" t="n">
        <x:v>40281</x:v>
      </x:c>
      <x:c r="G516" s="3" t="n">
        <x:v>42108</x:v>
      </x:c>
      <x:c r="H516" s="3" t="n">
        <x:v/>
      </x:c>
      <x:c r="I516" s="3" t="n">
        <x:v/>
      </x:c>
      <x:c r="J516" s="3" t="n">
        <x:v/>
      </x:c>
      <x:c r="K516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17">
      <x:c r="A517" t="str">
        <x:v>Microsoft BizTalk Accelerator for SWIFT 2.0</x:v>
      </x:c>
      <x:c r="B517" t="str">
        <x:v>Enterprise</x:v>
      </x:c>
      <x:c r="C517" t="str">
        <x:v/>
      </x:c>
      <x:c r="D517" t="str">
        <x:v>Fixed</x:v>
      </x:c>
      <x:c r="E517" s="3" t="n">
        <x:v>38255</x:v>
      </x:c>
      <x:c r="F517" s="3" t="n">
        <x:v>40099</x:v>
      </x:c>
      <x:c r="G517" s="3" t="n">
        <x:v>41926</x:v>
      </x:c>
      <x:c r="H517" s="3" t="n">
        <x:v/>
      </x:c>
      <x:c r="I517" s="3" t="n">
        <x:v/>
      </x:c>
      <x:c r="J517" s="3" t="n">
        <x:v/>
      </x:c>
      <x:c r="K517" t="str">
        <x:f>=HYPERLINK("https://learn.microsoft.com/lifecycle/products/microsoft-biztalk-accelerator-for-swift-20?branch=live", "https://learn.microsoft.com/lifecycle/products/microsoft-biztalk-accelerator-for-swift-20?branch=live")</x:f>
        <x:v>https://learn.microsoft.com/lifecycle/products/microsoft-biztalk-accelerator-for-swift-20?branch=live</x:v>
      </x:c>
    </x:row>
    <x:row r="518">
      <x:c r="A518" t="str">
        <x:v>Microsoft BizTalk Accelerator for SWIFT 2.1</x:v>
      </x:c>
      <x:c r="B518" t="str">
        <x:v>Enterprise</x:v>
      </x:c>
      <x:c r="C518" t="str">
        <x:v>Original Release</x:v>
      </x:c>
      <x:c r="D518" t="str">
        <x:v>Fixed</x:v>
      </x:c>
      <x:c r="E518" s="3" t="n">
        <x:v>38554</x:v>
      </x:c>
      <x:c r="F518" s="3" t="n">
        <x:v>40463</x:v>
      </x:c>
      <x:c r="G518" s="3" t="n">
        <x:v>42290</x:v>
      </x:c>
      <x:c r="H518" s="3" t="n">
        <x:v/>
      </x:c>
      <x:c r="I518" s="3" t="n">
        <x:v>38554</x:v>
      </x:c>
      <x:c r="J518" s="3" t="n">
        <x:v>39735</x:v>
      </x:c>
      <x:c r="K518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19">
      <x:c r="A519" t="str">
        <x:v>Microsoft BizTalk Accelerator for SWIFT 2.1</x:v>
      </x:c>
      <x:c r="B519" t="str">
        <x:v>Enterprise</x:v>
      </x:c>
      <x:c r="C519" t="str">
        <x:v>Service Pack 1</x:v>
      </x:c>
      <x:c r="D519" t="str">
        <x:v>Fixed</x:v>
      </x:c>
      <x:c r="E519" s="3" t="n">
        <x:v>38554</x:v>
      </x:c>
      <x:c r="F519" s="3" t="n">
        <x:v>40463</x:v>
      </x:c>
      <x:c r="G519" s="3" t="n">
        <x:v>42290</x:v>
      </x:c>
      <x:c r="H519" s="3" t="n">
        <x:v/>
      </x:c>
      <x:c r="I519" s="3" t="n">
        <x:v>38985</x:v>
      </x:c>
      <x:c r="J519" s="3" t="n">
        <x:v>42290</x:v>
      </x:c>
      <x:c r="K519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20">
      <x:c r="A520" t="str">
        <x:v>Microsoft BizTalk Accelerator for SWIFT 2.1</x:v>
      </x:c>
      <x:c r="B520" t="str">
        <x:v>Standard</x:v>
      </x:c>
      <x:c r="C520" t="str">
        <x:v>Original Release</x:v>
      </x:c>
      <x:c r="D520" t="str">
        <x:v>Fixed</x:v>
      </x:c>
      <x:c r="E520" s="3" t="n">
        <x:v>38554</x:v>
      </x:c>
      <x:c r="F520" s="3" t="n">
        <x:v>40463</x:v>
      </x:c>
      <x:c r="G520" s="3" t="n">
        <x:v>42290</x:v>
      </x:c>
      <x:c r="H520" s="3" t="n">
        <x:v/>
      </x:c>
      <x:c r="I520" s="3" t="n">
        <x:v>38554</x:v>
      </x:c>
      <x:c r="J520" s="3" t="n">
        <x:v>39735</x:v>
      </x:c>
      <x:c r="K520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21">
      <x:c r="A521" t="str">
        <x:v>Microsoft BizTalk Accelerator for SWIFT 2.1</x:v>
      </x:c>
      <x:c r="B521" t="str">
        <x:v>Standard</x:v>
      </x:c>
      <x:c r="C521" t="str">
        <x:v>Service Pack 1</x:v>
      </x:c>
      <x:c r="D521" t="str">
        <x:v>Fixed</x:v>
      </x:c>
      <x:c r="E521" s="3" t="n">
        <x:v>38554</x:v>
      </x:c>
      <x:c r="F521" s="3" t="n">
        <x:v>40463</x:v>
      </x:c>
      <x:c r="G521" s="3" t="n">
        <x:v>42290</x:v>
      </x:c>
      <x:c r="H521" s="3" t="n">
        <x:v/>
      </x:c>
      <x:c r="I521" s="3" t="n">
        <x:v>38985</x:v>
      </x:c>
      <x:c r="J521" s="3" t="n">
        <x:v>42290</x:v>
      </x:c>
      <x:c r="K521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22">
      <x:c r="A522" t="str">
        <x:v>Microsoft BizTalk Accelerator for SWIFT 2.3</x:v>
      </x:c>
      <x:c r="B522" t="str">
        <x:v>Enterprise</x:v>
      </x:c>
      <x:c r="C522" t="str">
        <x:v>Original Release</x:v>
      </x:c>
      <x:c r="D522" t="str">
        <x:v>Fixed</x:v>
      </x:c>
      <x:c r="E522" s="3" t="n">
        <x:v>38889</x:v>
      </x:c>
      <x:c r="F522" s="3" t="n">
        <x:v>40463</x:v>
      </x:c>
      <x:c r="G522" s="3" t="n">
        <x:v>42290</x:v>
      </x:c>
      <x:c r="H522" s="3" t="n">
        <x:v/>
      </x:c>
      <x:c r="I522" s="3" t="n">
        <x:v>38889</x:v>
      </x:c>
      <x:c r="J522" s="3" t="n">
        <x:v>39735</x:v>
      </x:c>
      <x:c r="K522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23">
      <x:c r="A523" t="str">
        <x:v>Microsoft BizTalk Accelerator for SWIFT 2.3</x:v>
      </x:c>
      <x:c r="B523" t="str">
        <x:v>Enterprise</x:v>
      </x:c>
      <x:c r="C523" t="str">
        <x:v>Service Pack 1</x:v>
      </x:c>
      <x:c r="D523" t="str">
        <x:v>Fixed</x:v>
      </x:c>
      <x:c r="E523" s="3" t="n">
        <x:v>38889</x:v>
      </x:c>
      <x:c r="F523" s="3" t="n">
        <x:v>40463</x:v>
      </x:c>
      <x:c r="G523" s="3" t="n">
        <x:v>42290</x:v>
      </x:c>
      <x:c r="H523" s="3" t="n">
        <x:v/>
      </x:c>
      <x:c r="I523" s="3" t="n">
        <x:v>38985</x:v>
      </x:c>
      <x:c r="J523" s="3" t="n">
        <x:v>42290</x:v>
      </x:c>
      <x:c r="K523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24">
      <x:c r="A524" t="str">
        <x:v>Microsoft BizTalk Accelerator for SWIFT 2.3</x:v>
      </x:c>
      <x:c r="B524" t="str">
        <x:v>Standard</x:v>
      </x:c>
      <x:c r="C524" t="str">
        <x:v>Original Release</x:v>
      </x:c>
      <x:c r="D524" t="str">
        <x:v>Fixed</x:v>
      </x:c>
      <x:c r="E524" s="3" t="n">
        <x:v>38889</x:v>
      </x:c>
      <x:c r="F524" s="3" t="n">
        <x:v>40463</x:v>
      </x:c>
      <x:c r="G524" s="3" t="n">
        <x:v>42290</x:v>
      </x:c>
      <x:c r="H524" s="3" t="n">
        <x:v/>
      </x:c>
      <x:c r="I524" s="3" t="n">
        <x:v>38889</x:v>
      </x:c>
      <x:c r="J524" s="3" t="n">
        <x:v>39735</x:v>
      </x:c>
      <x:c r="K524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25">
      <x:c r="A525" t="str">
        <x:v>Microsoft BizTalk Accelerator for SWIFT 2.3</x:v>
      </x:c>
      <x:c r="B525" t="str">
        <x:v>Standard</x:v>
      </x:c>
      <x:c r="C525" t="str">
        <x:v>Service Pack 1</x:v>
      </x:c>
      <x:c r="D525" t="str">
        <x:v>Fixed</x:v>
      </x:c>
      <x:c r="E525" s="3" t="n">
        <x:v>38889</x:v>
      </x:c>
      <x:c r="F525" s="3" t="n">
        <x:v>40463</x:v>
      </x:c>
      <x:c r="G525" s="3" t="n">
        <x:v>42290</x:v>
      </x:c>
      <x:c r="H525" s="3" t="n">
        <x:v/>
      </x:c>
      <x:c r="I525" s="3" t="n">
        <x:v>38985</x:v>
      </x:c>
      <x:c r="J525" s="3" t="n">
        <x:v>42290</x:v>
      </x:c>
      <x:c r="K525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26">
      <x:c r="A526" t="str">
        <x:v>Microsoft BizTalk Adapter 2.0</x:v>
      </x:c>
      <x:c r="B526" t="str">
        <x:v>for MSMQ</x:v>
      </x:c>
      <x:c r="C526" t="str">
        <x:v/>
      </x:c>
      <x:c r="D526" t="str">
        <x:v>Fixed</x:v>
      </x:c>
      <x:c r="E526" s="3" t="n">
        <x:v>38280</x:v>
      </x:c>
      <x:c r="F526" s="3" t="n">
        <x:v>40190</x:v>
      </x:c>
      <x:c r="G526" s="3" t="n">
        <x:v>42017</x:v>
      </x:c>
      <x:c r="H526" s="3" t="n">
        <x:v/>
      </x:c>
      <x:c r="I526" s="3" t="n">
        <x:v/>
      </x:c>
      <x:c r="J526" s="3" t="n">
        <x:v/>
      </x:c>
      <x:c r="K526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27">
      <x:c r="A527" t="str">
        <x:v>Microsoft BizTalk Adapter 2.0</x:v>
      </x:c>
      <x:c r="B527" t="str">
        <x:v>for mySAP Business Suite</x:v>
      </x:c>
      <x:c r="C527" t="str">
        <x:v/>
      </x:c>
      <x:c r="D527" t="str">
        <x:v>Fixed</x:v>
      </x:c>
      <x:c r="E527" s="3" t="n">
        <x:v>38280</x:v>
      </x:c>
      <x:c r="F527" s="3" t="n">
        <x:v>40190</x:v>
      </x:c>
      <x:c r="G527" s="3" t="n">
        <x:v>42017</x:v>
      </x:c>
      <x:c r="H527" s="3" t="n">
        <x:v/>
      </x:c>
      <x:c r="I527" s="3" t="n">
        <x:v/>
      </x:c>
      <x:c r="J527" s="3" t="n">
        <x:v/>
      </x:c>
      <x:c r="K527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28">
      <x:c r="A528" t="str">
        <x:v>Microsoft BizTalk Adapter 2.0</x:v>
      </x:c>
      <x:c r="B528" t="str">
        <x:v>for SAP</x:v>
      </x:c>
      <x:c r="C528" t="str">
        <x:v/>
      </x:c>
      <x:c r="D528" t="str">
        <x:v>Fixed</x:v>
      </x:c>
      <x:c r="E528" s="3" t="n">
        <x:v>38280</x:v>
      </x:c>
      <x:c r="F528" s="3" t="n">
        <x:v>40190</x:v>
      </x:c>
      <x:c r="G528" s="3" t="n">
        <x:v>42017</x:v>
      </x:c>
      <x:c r="H528" s="3" t="n">
        <x:v/>
      </x:c>
      <x:c r="I528" s="3" t="n">
        <x:v/>
      </x:c>
      <x:c r="J528" s="3" t="n">
        <x:v/>
      </x:c>
      <x:c r="K528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29">
      <x:c r="A529" t="str">
        <x:v>Microsoft BizTalk Adapters for Host Systems</x:v>
      </x:c>
      <x:c r="B529" t="str">
        <x:v/>
      </x:c>
      <x:c r="C529" t="str">
        <x:v/>
      </x:c>
      <x:c r="D529" t="str">
        <x:v>Fixed</x:v>
      </x:c>
      <x:c r="E529" s="3" t="n">
        <x:v>39109</x:v>
      </x:c>
      <x:c r="F529" s="3" t="n">
        <x:v>41009</x:v>
      </x:c>
      <x:c r="G529" s="3" t="n">
        <x:v>42836</x:v>
      </x:c>
      <x:c r="H529" s="3" t="n">
        <x:v/>
      </x:c>
      <x:c r="I529" s="3" t="n">
        <x:v/>
      </x:c>
      <x:c r="J529" s="3" t="n">
        <x:v/>
      </x:c>
      <x:c r="K529" t="str">
        <x:f>=HYPERLINK("https://learn.microsoft.com/lifecycle/products/microsoft-biztalk-adapters-for-host-systems?branch=live", "https://learn.microsoft.com/lifecycle/products/microsoft-biztalk-adapters-for-host-systems?branch=live")</x:f>
        <x:v>https://learn.microsoft.com/lifecycle/products/microsoft-biztalk-adapters-for-host-systems?branch=live</x:v>
      </x:c>
    </x:row>
    <x:row r="530">
      <x:c r="A530" t="str">
        <x:v>Microsoft BizTalk Adapters for Host Systems 2.0</x:v>
      </x:c>
      <x:c r="B530" t="str">
        <x:v>Developer</x:v>
      </x:c>
      <x:c r="C530" t="str">
        <x:v/>
      </x:c>
      <x:c r="D530" t="str">
        <x:v>Fixed</x:v>
      </x:c>
      <x:c r="E530" s="3" t="n">
        <x:v>39985</x:v>
      </x:c>
      <x:c r="F530" s="3" t="n">
        <x:v>41828</x:v>
      </x:c>
      <x:c r="G530" s="3" t="n">
        <x:v>43655</x:v>
      </x:c>
      <x:c r="H530" s="3" t="n">
        <x:v/>
      </x:c>
      <x:c r="I530" s="3" t="n">
        <x:v/>
      </x:c>
      <x:c r="J530" s="3" t="n">
        <x:v/>
      </x:c>
      <x:c r="K530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531">
      <x:c r="A531" t="str">
        <x:v>Microsoft BizTalk Adapters for Host Systems 2.0</x:v>
      </x:c>
      <x:c r="B531" t="str">
        <x:v>Standard</x:v>
      </x:c>
      <x:c r="C531" t="str">
        <x:v/>
      </x:c>
      <x:c r="D531" t="str">
        <x:v>Fixed</x:v>
      </x:c>
      <x:c r="E531" s="3" t="n">
        <x:v>39985</x:v>
      </x:c>
      <x:c r="F531" s="3" t="n">
        <x:v>41828</x:v>
      </x:c>
      <x:c r="G531" s="3" t="n">
        <x:v>43655</x:v>
      </x:c>
      <x:c r="H531" s="3" t="n">
        <x:v/>
      </x:c>
      <x:c r="I531" s="3" t="n">
        <x:v/>
      </x:c>
      <x:c r="J531" s="3" t="n">
        <x:v/>
      </x:c>
      <x:c r="K531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532">
      <x:c r="A532" t="str">
        <x:v>Microsoft BizTalk FileAct and InterAct Adapters for SWIFT</x:v>
      </x:c>
      <x:c r="B532" t="str">
        <x:v/>
      </x:c>
      <x:c r="C532" t="str">
        <x:v/>
      </x:c>
      <x:c r="D532" t="str">
        <x:v>Fixed</x:v>
      </x:c>
      <x:c r="E532" s="3" t="n">
        <x:v>39182</x:v>
      </x:c>
      <x:c r="F532" s="3" t="n">
        <x:v>41009</x:v>
      </x:c>
      <x:c r="G532" s="3" t="n">
        <x:v>42836</x:v>
      </x:c>
      <x:c r="H532" s="3" t="n">
        <x:v/>
      </x:c>
      <x:c r="I532" s="3" t="n">
        <x:v/>
      </x:c>
      <x:c r="J532" s="3" t="n">
        <x:v/>
      </x:c>
      <x:c r="K532" t="str">
        <x:f>=HYPERLINK("https://learn.microsoft.com/lifecycle/products/microsoft-biztalk-fileact-and-interact-adapters-for-swift?branch=live", "https://learn.microsoft.com/lifecycle/products/microsoft-biztalk-fileact-and-interact-adapters-for-swift?branch=live")</x:f>
        <x:v>https://learn.microsoft.com/lifecycle/products/microsoft-biztalk-fileact-and-interact-adapters-for-swift?branch=live</x:v>
      </x:c>
    </x:row>
    <x:row r="533">
      <x:c r="A533" t="str">
        <x:v>Microsoft BizTalk Server 2004</x:v>
      </x:c>
      <x:c r="B533" t="str">
        <x:v>Developer</x:v>
      </x:c>
      <x:c r="C533" t="str">
        <x:v>Original Release</x:v>
      </x:c>
      <x:c r="D533" t="str">
        <x:v>Fixed</x:v>
      </x:c>
      <x:c r="E533" s="3" t="n">
        <x:v>38127</x:v>
      </x:c>
      <x:c r="F533" s="3" t="n">
        <x:v>40008</x:v>
      </x:c>
      <x:c r="G533" s="3" t="n">
        <x:v>41828</x:v>
      </x:c>
      <x:c r="H533" s="3" t="n">
        <x:v/>
      </x:c>
      <x:c r="I533" s="3" t="n">
        <x:v>38127</x:v>
      </x:c>
      <x:c r="J533" s="3" t="n">
        <x:v>38818</x:v>
      </x:c>
      <x:c r="K533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4">
      <x:c r="A534" t="str">
        <x:v>Microsoft BizTalk Server 2004</x:v>
      </x:c>
      <x:c r="B534" t="str">
        <x:v>Developer</x:v>
      </x:c>
      <x:c r="C534" t="str">
        <x:v>Service Pack 1</x:v>
      </x:c>
      <x:c r="D534" t="str">
        <x:v>Fixed</x:v>
      </x:c>
      <x:c r="E534" s="3" t="n">
        <x:v>38127</x:v>
      </x:c>
      <x:c r="F534" s="3" t="n">
        <x:v>40008</x:v>
      </x:c>
      <x:c r="G534" s="3" t="n">
        <x:v>41828</x:v>
      </x:c>
      <x:c r="H534" s="3" t="n">
        <x:v/>
      </x:c>
      <x:c r="I534" s="3" t="n">
        <x:v>38370</x:v>
      </x:c>
      <x:c r="J534" s="3" t="n">
        <x:v>39455</x:v>
      </x:c>
      <x:c r="K534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5">
      <x:c r="A535" t="str">
        <x:v>Microsoft BizTalk Server 2004</x:v>
      </x:c>
      <x:c r="B535" t="str">
        <x:v>Developer</x:v>
      </x:c>
      <x:c r="C535" t="str">
        <x:v>Service Pack 2</x:v>
      </x:c>
      <x:c r="D535" t="str">
        <x:v>Fixed</x:v>
      </x:c>
      <x:c r="E535" s="3" t="n">
        <x:v>38127</x:v>
      </x:c>
      <x:c r="F535" s="3" t="n">
        <x:v>40008</x:v>
      </x:c>
      <x:c r="G535" s="3" t="n">
        <x:v>41828</x:v>
      </x:c>
      <x:c r="H535" s="3" t="n">
        <x:v/>
      </x:c>
      <x:c r="I535" s="3" t="n">
        <x:v>39015</x:v>
      </x:c>
      <x:c r="J535" s="3" t="n">
        <x:v>41828</x:v>
      </x:c>
      <x:c r="K535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6">
      <x:c r="A536" t="str">
        <x:v>Microsoft BizTalk Server 2004</x:v>
      </x:c>
      <x:c r="B536" t="str">
        <x:v>Enterprise</x:v>
      </x:c>
      <x:c r="C536" t="str">
        <x:v>Original Release</x:v>
      </x:c>
      <x:c r="D536" t="str">
        <x:v>Fixed</x:v>
      </x:c>
      <x:c r="E536" s="3" t="n">
        <x:v>38127</x:v>
      </x:c>
      <x:c r="F536" s="3" t="n">
        <x:v>40008</x:v>
      </x:c>
      <x:c r="G536" s="3" t="n">
        <x:v>41828</x:v>
      </x:c>
      <x:c r="H536" s="3" t="n">
        <x:v/>
      </x:c>
      <x:c r="I536" s="3" t="n">
        <x:v>38127</x:v>
      </x:c>
      <x:c r="J536" s="3" t="n">
        <x:v>38818</x:v>
      </x:c>
      <x:c r="K536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7">
      <x:c r="A537" t="str">
        <x:v>Microsoft BizTalk Server 2004</x:v>
      </x:c>
      <x:c r="B537" t="str">
        <x:v>Enterprise</x:v>
      </x:c>
      <x:c r="C537" t="str">
        <x:v>Service Pack 1</x:v>
      </x:c>
      <x:c r="D537" t="str">
        <x:v>Fixed</x:v>
      </x:c>
      <x:c r="E537" s="3" t="n">
        <x:v>38127</x:v>
      </x:c>
      <x:c r="F537" s="3" t="n">
        <x:v>40008</x:v>
      </x:c>
      <x:c r="G537" s="3" t="n">
        <x:v>41828</x:v>
      </x:c>
      <x:c r="H537" s="3" t="n">
        <x:v/>
      </x:c>
      <x:c r="I537" s="3" t="n">
        <x:v>38370</x:v>
      </x:c>
      <x:c r="J537" s="3" t="n">
        <x:v>39455</x:v>
      </x:c>
      <x:c r="K537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8">
      <x:c r="A538" t="str">
        <x:v>Microsoft BizTalk Server 2004</x:v>
      </x:c>
      <x:c r="B538" t="str">
        <x:v>Enterprise</x:v>
      </x:c>
      <x:c r="C538" t="str">
        <x:v>Service Pack 2</x:v>
      </x:c>
      <x:c r="D538" t="str">
        <x:v>Fixed</x:v>
      </x:c>
      <x:c r="E538" s="3" t="n">
        <x:v>38127</x:v>
      </x:c>
      <x:c r="F538" s="3" t="n">
        <x:v>40008</x:v>
      </x:c>
      <x:c r="G538" s="3" t="n">
        <x:v>41828</x:v>
      </x:c>
      <x:c r="H538" s="3" t="n">
        <x:v/>
      </x:c>
      <x:c r="I538" s="3" t="n">
        <x:v>39015</x:v>
      </x:c>
      <x:c r="J538" s="3" t="n">
        <x:v>41828</x:v>
      </x:c>
      <x:c r="K538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9">
      <x:c r="A539" t="str">
        <x:v>Microsoft BizTalk Server 2004</x:v>
      </x:c>
      <x:c r="B539" t="str">
        <x:v>Partner</x:v>
      </x:c>
      <x:c r="C539" t="str">
        <x:v>Original Release</x:v>
      </x:c>
      <x:c r="D539" t="str">
        <x:v>Fixed</x:v>
      </x:c>
      <x:c r="E539" s="3" t="n">
        <x:v>38127</x:v>
      </x:c>
      <x:c r="F539" s="3" t="n">
        <x:v>40008</x:v>
      </x:c>
      <x:c r="G539" s="3" t="n">
        <x:v>41828</x:v>
      </x:c>
      <x:c r="H539" s="3" t="n">
        <x:v/>
      </x:c>
      <x:c r="I539" s="3" t="n">
        <x:v>38127</x:v>
      </x:c>
      <x:c r="J539" s="3" t="n">
        <x:v>38818</x:v>
      </x:c>
      <x:c r="K539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40">
      <x:c r="A540" t="str">
        <x:v>Microsoft BizTalk Server 2004</x:v>
      </x:c>
      <x:c r="B540" t="str">
        <x:v>Partner</x:v>
      </x:c>
      <x:c r="C540" t="str">
        <x:v>Service Pack 1</x:v>
      </x:c>
      <x:c r="D540" t="str">
        <x:v>Fixed</x:v>
      </x:c>
      <x:c r="E540" s="3" t="n">
        <x:v>38127</x:v>
      </x:c>
      <x:c r="F540" s="3" t="n">
        <x:v>40008</x:v>
      </x:c>
      <x:c r="G540" s="3" t="n">
        <x:v>41828</x:v>
      </x:c>
      <x:c r="H540" s="3" t="n">
        <x:v/>
      </x:c>
      <x:c r="I540" s="3" t="n">
        <x:v>38370</x:v>
      </x:c>
      <x:c r="J540" s="3" t="n">
        <x:v>39455</x:v>
      </x:c>
      <x:c r="K540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41">
      <x:c r="A541" t="str">
        <x:v>Microsoft BizTalk Server 2004</x:v>
      </x:c>
      <x:c r="B541" t="str">
        <x:v>Partner</x:v>
      </x:c>
      <x:c r="C541" t="str">
        <x:v>Service Pack 2</x:v>
      </x:c>
      <x:c r="D541" t="str">
        <x:v>Fixed</x:v>
      </x:c>
      <x:c r="E541" s="3" t="n">
        <x:v>38127</x:v>
      </x:c>
      <x:c r="F541" s="3" t="n">
        <x:v>40008</x:v>
      </x:c>
      <x:c r="G541" s="3" t="n">
        <x:v>41828</x:v>
      </x:c>
      <x:c r="H541" s="3" t="n">
        <x:v/>
      </x:c>
      <x:c r="I541" s="3" t="n">
        <x:v>39015</x:v>
      </x:c>
      <x:c r="J541" s="3" t="n">
        <x:v>41828</x:v>
      </x:c>
      <x:c r="K541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42">
      <x:c r="A542" t="str">
        <x:v>Microsoft BizTalk Server 2004</x:v>
      </x:c>
      <x:c r="B542" t="str">
        <x:v>Standard</x:v>
      </x:c>
      <x:c r="C542" t="str">
        <x:v>Original Release</x:v>
      </x:c>
      <x:c r="D542" t="str">
        <x:v>Fixed</x:v>
      </x:c>
      <x:c r="E542" s="3" t="n">
        <x:v>38127</x:v>
      </x:c>
      <x:c r="F542" s="3" t="n">
        <x:v>40008</x:v>
      </x:c>
      <x:c r="G542" s="3" t="n">
        <x:v>41828</x:v>
      </x:c>
      <x:c r="H542" s="3" t="n">
        <x:v/>
      </x:c>
      <x:c r="I542" s="3" t="n">
        <x:v>38127</x:v>
      </x:c>
      <x:c r="J542" s="3" t="n">
        <x:v>38818</x:v>
      </x:c>
      <x:c r="K542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43">
      <x:c r="A543" t="str">
        <x:v>Microsoft BizTalk Server 2004</x:v>
      </x:c>
      <x:c r="B543" t="str">
        <x:v>Standard</x:v>
      </x:c>
      <x:c r="C543" t="str">
        <x:v>Service Pack 1</x:v>
      </x:c>
      <x:c r="D543" t="str">
        <x:v>Fixed</x:v>
      </x:c>
      <x:c r="E543" s="3" t="n">
        <x:v>38127</x:v>
      </x:c>
      <x:c r="F543" s="3" t="n">
        <x:v>40008</x:v>
      </x:c>
      <x:c r="G543" s="3" t="n">
        <x:v>41828</x:v>
      </x:c>
      <x:c r="H543" s="3" t="n">
        <x:v/>
      </x:c>
      <x:c r="I543" s="3" t="n">
        <x:v>38370</x:v>
      </x:c>
      <x:c r="J543" s="3" t="n">
        <x:v>39455</x:v>
      </x:c>
      <x:c r="K543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44">
      <x:c r="A544" t="str">
        <x:v>Microsoft BizTalk Server 2004</x:v>
      </x:c>
      <x:c r="B544" t="str">
        <x:v>Standard</x:v>
      </x:c>
      <x:c r="C544" t="str">
        <x:v>Service Pack 2</x:v>
      </x:c>
      <x:c r="D544" t="str">
        <x:v>Fixed</x:v>
      </x:c>
      <x:c r="E544" s="3" t="n">
        <x:v>38127</x:v>
      </x:c>
      <x:c r="F544" s="3" t="n">
        <x:v>40008</x:v>
      </x:c>
      <x:c r="G544" s="3" t="n">
        <x:v>41828</x:v>
      </x:c>
      <x:c r="H544" s="3" t="n">
        <x:v/>
      </x:c>
      <x:c r="I544" s="3" t="n">
        <x:v>39015</x:v>
      </x:c>
      <x:c r="J544" s="3" t="n">
        <x:v>41828</x:v>
      </x:c>
      <x:c r="K544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45">
      <x:c r="A545" t="str">
        <x:v>Microsoft BizTalk Server 2006</x:v>
      </x:c>
      <x:c r="B545" t="str">
        <x:v>Branch</x:v>
      </x:c>
      <x:c r="C545" t="str">
        <x:v/>
      </x:c>
      <x:c r="D545" t="str">
        <x:v>Fixed</x:v>
      </x:c>
      <x:c r="E545" s="3" t="n">
        <x:v>38891</x:v>
      </x:c>
      <x:c r="F545" s="3" t="n">
        <x:v>40736</x:v>
      </x:c>
      <x:c r="G545" s="3" t="n">
        <x:v>42563</x:v>
      </x:c>
      <x:c r="H545" s="3" t="n">
        <x:v/>
      </x:c>
      <x:c r="I545" s="3" t="n">
        <x:v/>
      </x:c>
      <x:c r="J545" s="3" t="n">
        <x:v/>
      </x:c>
      <x:c r="K545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46">
      <x:c r="A546" t="str">
        <x:v>Microsoft BizTalk Server 2006</x:v>
      </x:c>
      <x:c r="B546" t="str">
        <x:v>Developer</x:v>
      </x:c>
      <x:c r="C546" t="str">
        <x:v/>
      </x:c>
      <x:c r="D546" t="str">
        <x:v>Fixed</x:v>
      </x:c>
      <x:c r="E546" s="3" t="n">
        <x:v>38891</x:v>
      </x:c>
      <x:c r="F546" s="3" t="n">
        <x:v>40736</x:v>
      </x:c>
      <x:c r="G546" s="3" t="n">
        <x:v>42563</x:v>
      </x:c>
      <x:c r="H546" s="3" t="n">
        <x:v/>
      </x:c>
      <x:c r="I546" s="3" t="n">
        <x:v/>
      </x:c>
      <x:c r="J546" s="3" t="n">
        <x:v/>
      </x:c>
      <x:c r="K546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47">
      <x:c r="A547" t="str">
        <x:v>Microsoft BizTalk Server 2006</x:v>
      </x:c>
      <x:c r="B547" t="str">
        <x:v>Enterprise</x:v>
      </x:c>
      <x:c r="C547" t="str">
        <x:v/>
      </x:c>
      <x:c r="D547" t="str">
        <x:v>Fixed</x:v>
      </x:c>
      <x:c r="E547" s="3" t="n">
        <x:v>38891</x:v>
      </x:c>
      <x:c r="F547" s="3" t="n">
        <x:v>40736</x:v>
      </x:c>
      <x:c r="G547" s="3" t="n">
        <x:v>42563</x:v>
      </x:c>
      <x:c r="H547" s="3" t="n">
        <x:v/>
      </x:c>
      <x:c r="I547" s="3" t="n">
        <x:v/>
      </x:c>
      <x:c r="J547" s="3" t="n">
        <x:v/>
      </x:c>
      <x:c r="K547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48">
      <x:c r="A548" t="str">
        <x:v>Microsoft BizTalk Server 2006</x:v>
      </x:c>
      <x:c r="B548" t="str">
        <x:v>Standard</x:v>
      </x:c>
      <x:c r="C548" t="str">
        <x:v/>
      </x:c>
      <x:c r="D548" t="str">
        <x:v>Fixed</x:v>
      </x:c>
      <x:c r="E548" s="3" t="n">
        <x:v>38891</x:v>
      </x:c>
      <x:c r="F548" s="3" t="n">
        <x:v>40736</x:v>
      </x:c>
      <x:c r="G548" s="3" t="n">
        <x:v>42563</x:v>
      </x:c>
      <x:c r="H548" s="3" t="n">
        <x:v/>
      </x:c>
      <x:c r="I548" s="3" t="n">
        <x:v/>
      </x:c>
      <x:c r="J548" s="3" t="n">
        <x:v/>
      </x:c>
      <x:c r="K548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49">
      <x:c r="A549" t="str">
        <x:v>Microsoft BizTalk Server 2006 R2</x:v>
      </x:c>
      <x:c r="B549" t="str">
        <x:v>Branch</x:v>
      </x:c>
      <x:c r="C549" t="str">
        <x:v>Original Release</x:v>
      </x:c>
      <x:c r="D549" t="str">
        <x:v>Fixed</x:v>
      </x:c>
      <x:c r="E549" s="3" t="n">
        <x:v>38891</x:v>
      </x:c>
      <x:c r="F549" s="3" t="n">
        <x:v>40736</x:v>
      </x:c>
      <x:c r="G549" s="3" t="n">
        <x:v>42563</x:v>
      </x:c>
      <x:c r="H549" s="3" t="n">
        <x:v/>
      </x:c>
      <x:c r="I549" s="3" t="n">
        <x:v>38891</x:v>
      </x:c>
      <x:c r="J549" s="3" t="n">
        <x:v>40645</x:v>
      </x:c>
      <x:c r="K549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0">
      <x:c r="A550" t="str">
        <x:v>Microsoft BizTalk Server 2006 R2</x:v>
      </x:c>
      <x:c r="B550" t="str">
        <x:v>Branch</x:v>
      </x:c>
      <x:c r="C550" t="str">
        <x:v>Service Pack 1</x:v>
      </x:c>
      <x:c r="D550" t="str">
        <x:v>Fixed</x:v>
      </x:c>
      <x:c r="E550" s="3" t="n">
        <x:v>38891</x:v>
      </x:c>
      <x:c r="F550" s="3" t="n">
        <x:v>40736</x:v>
      </x:c>
      <x:c r="G550" s="3" t="n">
        <x:v>42563</x:v>
      </x:c>
      <x:c r="H550" s="3" t="n">
        <x:v/>
      </x:c>
      <x:c r="I550" s="3" t="n">
        <x:v>40295</x:v>
      </x:c>
      <x:c r="J550" s="3" t="n">
        <x:v>42563</x:v>
      </x:c>
      <x:c r="K550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1">
      <x:c r="A551" t="str">
        <x:v>Microsoft BizTalk Server 2006 R2</x:v>
      </x:c>
      <x:c r="B551" t="str">
        <x:v>Developer</x:v>
      </x:c>
      <x:c r="C551" t="str">
        <x:v>Original Release</x:v>
      </x:c>
      <x:c r="D551" t="str">
        <x:v>Fixed</x:v>
      </x:c>
      <x:c r="E551" s="3" t="n">
        <x:v>38891</x:v>
      </x:c>
      <x:c r="F551" s="3" t="n">
        <x:v>40736</x:v>
      </x:c>
      <x:c r="G551" s="3" t="n">
        <x:v>42563</x:v>
      </x:c>
      <x:c r="H551" s="3" t="n">
        <x:v/>
      </x:c>
      <x:c r="I551" s="3" t="n">
        <x:v>38891</x:v>
      </x:c>
      <x:c r="J551" s="3" t="n">
        <x:v>40645</x:v>
      </x:c>
      <x:c r="K551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2">
      <x:c r="A552" t="str">
        <x:v>Microsoft BizTalk Server 2006 R2</x:v>
      </x:c>
      <x:c r="B552" t="str">
        <x:v>Developer</x:v>
      </x:c>
      <x:c r="C552" t="str">
        <x:v>Service Pack 1</x:v>
      </x:c>
      <x:c r="D552" t="str">
        <x:v>Fixed</x:v>
      </x:c>
      <x:c r="E552" s="3" t="n">
        <x:v>38891</x:v>
      </x:c>
      <x:c r="F552" s="3" t="n">
        <x:v>40736</x:v>
      </x:c>
      <x:c r="G552" s="3" t="n">
        <x:v>42563</x:v>
      </x:c>
      <x:c r="H552" s="3" t="n">
        <x:v/>
      </x:c>
      <x:c r="I552" s="3" t="n">
        <x:v>40295</x:v>
      </x:c>
      <x:c r="J552" s="3" t="n">
        <x:v>42563</x:v>
      </x:c>
      <x:c r="K552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3">
      <x:c r="A553" t="str">
        <x:v>Microsoft BizTalk Server 2006 R2</x:v>
      </x:c>
      <x:c r="B553" t="str">
        <x:v>Enterprise</x:v>
      </x:c>
      <x:c r="C553" t="str">
        <x:v>Original Release</x:v>
      </x:c>
      <x:c r="D553" t="str">
        <x:v>Fixed</x:v>
      </x:c>
      <x:c r="E553" s="3" t="n">
        <x:v>38891</x:v>
      </x:c>
      <x:c r="F553" s="3" t="n">
        <x:v>40736</x:v>
      </x:c>
      <x:c r="G553" s="3" t="n">
        <x:v>42563</x:v>
      </x:c>
      <x:c r="H553" s="3" t="n">
        <x:v/>
      </x:c>
      <x:c r="I553" s="3" t="n">
        <x:v>38891</x:v>
      </x:c>
      <x:c r="J553" s="3" t="n">
        <x:v>40645</x:v>
      </x:c>
      <x:c r="K553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4">
      <x:c r="A554" t="str">
        <x:v>Microsoft BizTalk Server 2006 R2</x:v>
      </x:c>
      <x:c r="B554" t="str">
        <x:v>Enterprise</x:v>
      </x:c>
      <x:c r="C554" t="str">
        <x:v>Service Pack 1</x:v>
      </x:c>
      <x:c r="D554" t="str">
        <x:v>Fixed</x:v>
      </x:c>
      <x:c r="E554" s="3" t="n">
        <x:v>38891</x:v>
      </x:c>
      <x:c r="F554" s="3" t="n">
        <x:v>40736</x:v>
      </x:c>
      <x:c r="G554" s="3" t="n">
        <x:v>42563</x:v>
      </x:c>
      <x:c r="H554" s="3" t="n">
        <x:v/>
      </x:c>
      <x:c r="I554" s="3" t="n">
        <x:v>40295</x:v>
      </x:c>
      <x:c r="J554" s="3" t="n">
        <x:v>42563</x:v>
      </x:c>
      <x:c r="K554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5">
      <x:c r="A555" t="str">
        <x:v>Microsoft BizTalk Server 2006 R2</x:v>
      </x:c>
      <x:c r="B555" t="str">
        <x:v>Standard</x:v>
      </x:c>
      <x:c r="C555" t="str">
        <x:v>Original Release</x:v>
      </x:c>
      <x:c r="D555" t="str">
        <x:v>Fixed</x:v>
      </x:c>
      <x:c r="E555" s="3" t="n">
        <x:v>38891</x:v>
      </x:c>
      <x:c r="F555" s="3" t="n">
        <x:v>40736</x:v>
      </x:c>
      <x:c r="G555" s="3" t="n">
        <x:v>42563</x:v>
      </x:c>
      <x:c r="H555" s="3" t="n">
        <x:v/>
      </x:c>
      <x:c r="I555" s="3" t="n">
        <x:v>38891</x:v>
      </x:c>
      <x:c r="J555" s="3" t="n">
        <x:v>40645</x:v>
      </x:c>
      <x:c r="K555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6">
      <x:c r="A556" t="str">
        <x:v>Microsoft BizTalk Server 2006 R2</x:v>
      </x:c>
      <x:c r="B556" t="str">
        <x:v>Standard</x:v>
      </x:c>
      <x:c r="C556" t="str">
        <x:v>Service Pack 1</x:v>
      </x:c>
      <x:c r="D556" t="str">
        <x:v>Fixed</x:v>
      </x:c>
      <x:c r="E556" s="3" t="n">
        <x:v>38891</x:v>
      </x:c>
      <x:c r="F556" s="3" t="n">
        <x:v>40736</x:v>
      </x:c>
      <x:c r="G556" s="3" t="n">
        <x:v>42563</x:v>
      </x:c>
      <x:c r="H556" s="3" t="n">
        <x:v/>
      </x:c>
      <x:c r="I556" s="3" t="n">
        <x:v>40295</x:v>
      </x:c>
      <x:c r="J556" s="3" t="n">
        <x:v>42563</x:v>
      </x:c>
      <x:c r="K556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57">
      <x:c r="A557" t="str">
        <x:v>Microsoft Business Solutions Business Portal</x:v>
      </x:c>
      <x:c r="B557" t="str">
        <x:v/>
      </x:c>
      <x:c r="C557" t="str">
        <x:v>Business Solutions Business Portal 1.2</x:v>
      </x:c>
      <x:c r="D557" t="str">
        <x:v>Fixed</x:v>
      </x:c>
      <x:c r="E557" s="3" t="n">
        <x:v>37820</x:v>
      </x:c>
      <x:c r="F557" s="3" t="n">
        <x:v>39455</x:v>
      </x:c>
      <x:c r="G557" s="3" t="n">
        <x:v/>
      </x:c>
      <x:c r="H557" s="3" t="n">
        <x:v/>
      </x:c>
      <x:c r="I557" s="3" t="n">
        <x:v>37820</x:v>
      </x:c>
      <x:c r="J557" s="3" t="n">
        <x:v>38352</x:v>
      </x:c>
      <x:c r="K557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58">
      <x:c r="A558" t="str">
        <x:v>Microsoft Business Solutions Business Portal</x:v>
      </x:c>
      <x:c r="B558" t="str">
        <x:v/>
      </x:c>
      <x:c r="C558" t="str">
        <x:v>Business Solutions Business Portal 2.0</x:v>
      </x:c>
      <x:c r="D558" t="str">
        <x:v>Fixed</x:v>
      </x:c>
      <x:c r="E558" s="3" t="n">
        <x:v>37820</x:v>
      </x:c>
      <x:c r="F558" s="3" t="n">
        <x:v>39455</x:v>
      </x:c>
      <x:c r="G558" s="3" t="n">
        <x:v/>
      </x:c>
      <x:c r="H558" s="3" t="n">
        <x:v/>
      </x:c>
      <x:c r="I558" s="3" t="n">
        <x:v>37987</x:v>
      </x:c>
      <x:c r="J558" s="3" t="n">
        <x:v>39182</x:v>
      </x:c>
      <x:c r="K558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59">
      <x:c r="A559" t="str">
        <x:v>Microsoft Business Solutions Business Portal</x:v>
      </x:c>
      <x:c r="B559" t="str">
        <x:v/>
      </x:c>
      <x:c r="C559" t="str">
        <x:v>Business Solutions Business Portal 2.5</x:v>
      </x:c>
      <x:c r="D559" t="str">
        <x:v>Fixed</x:v>
      </x:c>
      <x:c r="E559" s="3" t="n">
        <x:v>37820</x:v>
      </x:c>
      <x:c r="F559" s="3" t="n">
        <x:v>39455</x:v>
      </x:c>
      <x:c r="G559" s="3" t="n">
        <x:v/>
      </x:c>
      <x:c r="H559" s="3" t="n">
        <x:v/>
      </x:c>
      <x:c r="I559" s="3" t="n">
        <x:v>38200</x:v>
      </x:c>
      <x:c r="J559" s="3" t="n">
        <x:v>39455</x:v>
      </x:c>
      <x:c r="K559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60">
      <x:c r="A560" t="str">
        <x:v>Microsoft Business Solutions for Analytics Forecaster 6.7</x:v>
      </x:c>
      <x:c r="B560" t="str">
        <x:v/>
      </x:c>
      <x:c r="C560" t="str">
        <x:v/>
      </x:c>
      <x:c r="D560" t="str">
        <x:v>Fixed</x:v>
      </x:c>
      <x:c r="E560" s="3" t="n">
        <x:v>38382</x:v>
      </x:c>
      <x:c r="F560" s="3" t="n">
        <x:v>40281</x:v>
      </x:c>
      <x:c r="G560" s="3" t="n">
        <x:v>42108</x:v>
      </x:c>
      <x:c r="H560" s="3" t="n">
        <x:v/>
      </x:c>
      <x:c r="I560" s="3" t="n">
        <x:v/>
      </x:c>
      <x:c r="J560" s="3" t="n">
        <x:v/>
      </x:c>
      <x:c r="K560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561">
      <x:c r="A561" t="str">
        <x:v>Microsoft Business Solutions for Analytics--FRx 6.7 Desktop</x:v>
      </x:c>
      <x:c r="B561" t="str">
        <x:v/>
      </x:c>
      <x:c r="C561" t="str">
        <x:v/>
      </x:c>
      <x:c r="D561" t="str">
        <x:v>Fixed</x:v>
      </x:c>
      <x:c r="E561" s="3" t="n">
        <x:v>38137</x:v>
      </x:c>
      <x:c r="F561" s="3" t="n">
        <x:v>40008</x:v>
      </x:c>
      <x:c r="G561" s="3" t="n">
        <x:v>41828</x:v>
      </x:c>
      <x:c r="H561" s="3" t="n">
        <x:v/>
      </x:c>
      <x:c r="I561" s="3" t="n">
        <x:v/>
      </x:c>
      <x:c r="J561" s="3" t="n">
        <x:v/>
      </x:c>
      <x:c r="K561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562">
      <x:c r="A562" t="str">
        <x:v>Microsoft Business Solutions--Great Plains 8.0</x:v>
      </x:c>
      <x:c r="B562" t="str">
        <x:v>Standard</x:v>
      </x:c>
      <x:c r="C562" t="str">
        <x:v/>
      </x:c>
      <x:c r="D562" t="str">
        <x:v>Fixed</x:v>
      </x:c>
      <x:c r="E562" s="3" t="n">
        <x:v>38139</x:v>
      </x:c>
      <x:c r="F562" s="3" t="n">
        <x:v>40099</x:v>
      </x:c>
      <x:c r="G562" s="3" t="n">
        <x:v/>
      </x:c>
      <x:c r="H562" s="3" t="n">
        <x:v/>
      </x:c>
      <x:c r="I562" s="3" t="n">
        <x:v/>
      </x:c>
      <x:c r="J562" s="3" t="n">
        <x:v/>
      </x:c>
      <x:c r="K562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  <x:row r="563">
      <x:c r="A563" t="str">
        <x:v>Microsoft Business Solutions--Solomon 6.0</x:v>
      </x:c>
      <x:c r="B563" t="str">
        <x:v/>
      </x:c>
      <x:c r="C563" t="str">
        <x:v/>
      </x:c>
      <x:c r="D563" t="str">
        <x:v>Fixed</x:v>
      </x:c>
      <x:c r="E563" s="3" t="n">
        <x:v>38260</x:v>
      </x:c>
      <x:c r="F563" s="3" t="n">
        <x:v>40099</x:v>
      </x:c>
      <x:c r="G563" s="3" t="n">
        <x:v/>
      </x:c>
      <x:c r="H563" s="3" t="n">
        <x:v/>
      </x:c>
      <x:c r="I563" s="3" t="n">
        <x:v/>
      </x:c>
      <x:c r="J563" s="3" t="n">
        <x:v/>
      </x:c>
      <x:c r="K563" t="str">
        <x:f>=HYPERLINK("https://learn.microsoft.com/lifecycle/products/microsoft-business-solutionssolomon-60?branch=live", "https://learn.microsoft.com/lifecycle/products/microsoft-business-solutionssolomon-60?branch=live")</x:f>
        <x:v>https://learn.microsoft.com/lifecycle/products/microsoft-business-solutionssolomon-60?branch=live</x:v>
      </x:c>
    </x:row>
    <x:row r="564">
      <x:c r="A564" t="str">
        <x:v>Microsoft C5 4.0</x:v>
      </x:c>
      <x:c r="B564" t="str">
        <x:v>Standard</x:v>
      </x:c>
      <x:c r="C564" t="str">
        <x:v/>
      </x:c>
      <x:c r="D564" t="str">
        <x:v>Fixed</x:v>
      </x:c>
      <x:c r="E564" s="3" t="n">
        <x:v>38777</x:v>
      </x:c>
      <x:c r="F564" s="3" t="n">
        <x:v>40645</x:v>
      </x:c>
      <x:c r="G564" s="3" t="n">
        <x:v/>
      </x:c>
      <x:c r="H564" s="3" t="n">
        <x:v/>
      </x:c>
      <x:c r="I564" s="3" t="n">
        <x:v/>
      </x:c>
      <x:c r="J564" s="3" t="n">
        <x:v/>
      </x:c>
      <x:c r="K564" t="str">
        <x:f>=HYPERLINK("https://learn.microsoft.com/lifecycle/products/microsoft-c5-40?branch=live", "https://learn.microsoft.com/lifecycle/products/microsoft-c5-40?branch=live")</x:f>
        <x:v>https://learn.microsoft.com/lifecycle/products/microsoft-c5-40?branch=live</x:v>
      </x:c>
    </x:row>
    <x:row r="565">
      <x:c r="A565" t="str">
        <x:v>Microsoft Class Server 3.0</x:v>
      </x:c>
      <x:c r="B565" t="str">
        <x:v>Standard</x:v>
      </x:c>
      <x:c r="C565" t="str">
        <x:v/>
      </x:c>
      <x:c r="D565" t="str">
        <x:v>Fixed</x:v>
      </x:c>
      <x:c r="E565" s="3" t="n">
        <x:v>37853</x:v>
      </x:c>
      <x:c r="F565" s="3" t="n">
        <x:v>39735</x:v>
      </x:c>
      <x:c r="G565" s="3" t="n">
        <x:v>41555</x:v>
      </x:c>
      <x:c r="H565" s="3" t="n">
        <x:v/>
      </x:c>
      <x:c r="I565" s="3" t="n">
        <x:v/>
      </x:c>
      <x:c r="J565" s="3" t="n">
        <x:v/>
      </x:c>
      <x:c r="K565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566">
      <x:c r="A566" t="str">
        <x:v>Microsoft Class Server 4.0</x:v>
      </x:c>
      <x:c r="B566" t="str">
        <x:v>Standard</x:v>
      </x:c>
      <x:c r="C566" t="str">
        <x:v/>
      </x:c>
      <x:c r="D566" t="str">
        <x:v>Fixed</x:v>
      </x:c>
      <x:c r="E566" s="3" t="n">
        <x:v>38404</x:v>
      </x:c>
      <x:c r="F566" s="3" t="n">
        <x:v>40281</x:v>
      </x:c>
      <x:c r="G566" s="3" t="n">
        <x:v>42108</x:v>
      </x:c>
      <x:c r="H566" s="3" t="n">
        <x:v/>
      </x:c>
      <x:c r="I566" s="3" t="n">
        <x:v/>
      </x:c>
      <x:c r="J566" s="3" t="n">
        <x:v/>
      </x:c>
      <x:c r="K566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567">
      <x:c r="A567" t="str">
        <x:v>Microsoft Cloud for Healthcare</x:v>
      </x:c>
      <x:c r="B567" t="str">
        <x:v/>
      </x:c>
      <x:c r="C567" t="str">
        <x:v/>
      </x:c>
      <x:c r="D567" t="str">
        <x:v>Modern</x:v>
      </x:c>
      <x:c r="E567" s="3" t="n">
        <x:v>44132</x:v>
      </x:c>
      <x:c r="F567" s="3" t="n">
        <x:v/>
      </x:c>
      <x:c r="G567" s="3" t="n">
        <x:v/>
      </x:c>
      <x:c r="H567" s="3" t="n">
        <x:v/>
      </x:c>
      <x:c r="I567" s="3" t="n">
        <x:v/>
      </x:c>
      <x:c r="J567" s="3" t="n">
        <x:v/>
      </x:c>
      <x:c r="K567" t="str">
        <x:f>=HYPERLINK("https://learn.microsoft.com/lifecycle/products/microsoft-cloud-for-healthcare?branch=live", "https://learn.microsoft.com/lifecycle/products/microsoft-cloud-for-healthcare?branch=live")</x:f>
        <x:v>https://learn.microsoft.com/lifecycle/products/microsoft-cloud-for-healthcare?branch=live</x:v>
      </x:c>
    </x:row>
    <x:row r="568">
      <x:c r="A568" t="str">
        <x:v>Microsoft Commerce Server 2007</x:v>
      </x:c>
      <x:c r="B568" t="str">
        <x:v>Developer</x:v>
      </x:c>
      <x:c r="C568" t="str">
        <x:v>Original Release</x:v>
      </x:c>
      <x:c r="D568" t="str">
        <x:v>Fixed</x:v>
      </x:c>
      <x:c r="E568" s="3" t="n">
        <x:v>38884</x:v>
      </x:c>
      <x:c r="F568" s="3" t="n">
        <x:v>40736</x:v>
      </x:c>
      <x:c r="G568" s="3" t="n">
        <x:v>42563</x:v>
      </x:c>
      <x:c r="H568" s="3" t="n">
        <x:v/>
      </x:c>
      <x:c r="I568" s="3" t="n">
        <x:v>38884</x:v>
      </x:c>
      <x:c r="J568" s="3" t="n">
        <x:v>39637</x:v>
      </x:c>
      <x:c r="K568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9">
      <x:c r="A569" t="str">
        <x:v>Microsoft Commerce Server 2007</x:v>
      </x:c>
      <x:c r="B569" t="str">
        <x:v>Developer</x:v>
      </x:c>
      <x:c r="C569" t="str">
        <x:v>Service Pack 1</x:v>
      </x:c>
      <x:c r="D569" t="str">
        <x:v>Fixed</x:v>
      </x:c>
      <x:c r="E569" s="3" t="n">
        <x:v>38884</x:v>
      </x:c>
      <x:c r="F569" s="3" t="n">
        <x:v>40736</x:v>
      </x:c>
      <x:c r="G569" s="3" t="n">
        <x:v>42563</x:v>
      </x:c>
      <x:c r="H569" s="3" t="n">
        <x:v/>
      </x:c>
      <x:c r="I569" s="3" t="n">
        <x:v>39255</x:v>
      </x:c>
      <x:c r="J569" s="3" t="n">
        <x:v>40008</x:v>
      </x:c>
      <x:c r="K569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0">
      <x:c r="A570" t="str">
        <x:v>Microsoft Commerce Server 2007</x:v>
      </x:c>
      <x:c r="B570" t="str">
        <x:v>Developer</x:v>
      </x:c>
      <x:c r="C570" t="str">
        <x:v>Service Pack 2</x:v>
      </x:c>
      <x:c r="D570" t="str">
        <x:v>Fixed</x:v>
      </x:c>
      <x:c r="E570" s="3" t="n">
        <x:v>38884</x:v>
      </x:c>
      <x:c r="F570" s="3" t="n">
        <x:v>40736</x:v>
      </x:c>
      <x:c r="G570" s="3" t="n">
        <x:v>42563</x:v>
      </x:c>
      <x:c r="H570" s="3" t="n">
        <x:v/>
      </x:c>
      <x:c r="I570" s="3" t="n">
        <x:v>39597</x:v>
      </x:c>
      <x:c r="J570" s="3" t="n">
        <x:v>42563</x:v>
      </x:c>
      <x:c r="K570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1">
      <x:c r="A571" t="str">
        <x:v>Microsoft Commerce Server 2007</x:v>
      </x:c>
      <x:c r="B571" t="str">
        <x:v>Enterprise</x:v>
      </x:c>
      <x:c r="C571" t="str">
        <x:v>Original Release</x:v>
      </x:c>
      <x:c r="D571" t="str">
        <x:v>Fixed</x:v>
      </x:c>
      <x:c r="E571" s="3" t="n">
        <x:v>38884</x:v>
      </x:c>
      <x:c r="F571" s="3" t="n">
        <x:v>40736</x:v>
      </x:c>
      <x:c r="G571" s="3" t="n">
        <x:v>42563</x:v>
      </x:c>
      <x:c r="H571" s="3" t="n">
        <x:v/>
      </x:c>
      <x:c r="I571" s="3" t="n">
        <x:v>38884</x:v>
      </x:c>
      <x:c r="J571" s="3" t="n">
        <x:v>39637</x:v>
      </x:c>
      <x:c r="K571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2">
      <x:c r="A572" t="str">
        <x:v>Microsoft Commerce Server 2007</x:v>
      </x:c>
      <x:c r="B572" t="str">
        <x:v>Enterprise</x:v>
      </x:c>
      <x:c r="C572" t="str">
        <x:v>Service Pack 1</x:v>
      </x:c>
      <x:c r="D572" t="str">
        <x:v>Fixed</x:v>
      </x:c>
      <x:c r="E572" s="3" t="n">
        <x:v>38884</x:v>
      </x:c>
      <x:c r="F572" s="3" t="n">
        <x:v>40736</x:v>
      </x:c>
      <x:c r="G572" s="3" t="n">
        <x:v>42563</x:v>
      </x:c>
      <x:c r="H572" s="3" t="n">
        <x:v/>
      </x:c>
      <x:c r="I572" s="3" t="n">
        <x:v>39255</x:v>
      </x:c>
      <x:c r="J572" s="3" t="n">
        <x:v>40008</x:v>
      </x:c>
      <x:c r="K572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3">
      <x:c r="A573" t="str">
        <x:v>Microsoft Commerce Server 2007</x:v>
      </x:c>
      <x:c r="B573" t="str">
        <x:v>Enterprise</x:v>
      </x:c>
      <x:c r="C573" t="str">
        <x:v>Service Pack 2</x:v>
      </x:c>
      <x:c r="D573" t="str">
        <x:v>Fixed</x:v>
      </x:c>
      <x:c r="E573" s="3" t="n">
        <x:v>38884</x:v>
      </x:c>
      <x:c r="F573" s="3" t="n">
        <x:v>40736</x:v>
      </x:c>
      <x:c r="G573" s="3" t="n">
        <x:v>42563</x:v>
      </x:c>
      <x:c r="H573" s="3" t="n">
        <x:v/>
      </x:c>
      <x:c r="I573" s="3" t="n">
        <x:v>39597</x:v>
      </x:c>
      <x:c r="J573" s="3" t="n">
        <x:v>42563</x:v>
      </x:c>
      <x:c r="K573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4">
      <x:c r="A574" t="str">
        <x:v>Microsoft Commerce Server 2007</x:v>
      </x:c>
      <x:c r="B574" t="str">
        <x:v>Standard</x:v>
      </x:c>
      <x:c r="C574" t="str">
        <x:v>Original Release</x:v>
      </x:c>
      <x:c r="D574" t="str">
        <x:v>Fixed</x:v>
      </x:c>
      <x:c r="E574" s="3" t="n">
        <x:v>38884</x:v>
      </x:c>
      <x:c r="F574" s="3" t="n">
        <x:v>40736</x:v>
      </x:c>
      <x:c r="G574" s="3" t="n">
        <x:v>42563</x:v>
      </x:c>
      <x:c r="H574" s="3" t="n">
        <x:v/>
      </x:c>
      <x:c r="I574" s="3" t="n">
        <x:v>38884</x:v>
      </x:c>
      <x:c r="J574" s="3" t="n">
        <x:v>39637</x:v>
      </x:c>
      <x:c r="K574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5">
      <x:c r="A575" t="str">
        <x:v>Microsoft Commerce Server 2007</x:v>
      </x:c>
      <x:c r="B575" t="str">
        <x:v>Standard</x:v>
      </x:c>
      <x:c r="C575" t="str">
        <x:v>Service Pack 1</x:v>
      </x:c>
      <x:c r="D575" t="str">
        <x:v>Fixed</x:v>
      </x:c>
      <x:c r="E575" s="3" t="n">
        <x:v>38884</x:v>
      </x:c>
      <x:c r="F575" s="3" t="n">
        <x:v>40736</x:v>
      </x:c>
      <x:c r="G575" s="3" t="n">
        <x:v>42563</x:v>
      </x:c>
      <x:c r="H575" s="3" t="n">
        <x:v/>
      </x:c>
      <x:c r="I575" s="3" t="n">
        <x:v>39255</x:v>
      </x:c>
      <x:c r="J575" s="3" t="n">
        <x:v>40008</x:v>
      </x:c>
      <x:c r="K575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6">
      <x:c r="A576" t="str">
        <x:v>Microsoft Commerce Server 2007</x:v>
      </x:c>
      <x:c r="B576" t="str">
        <x:v>Standard</x:v>
      </x:c>
      <x:c r="C576" t="str">
        <x:v>Service Pack 2</x:v>
      </x:c>
      <x:c r="D576" t="str">
        <x:v>Fixed</x:v>
      </x:c>
      <x:c r="E576" s="3" t="n">
        <x:v>38884</x:v>
      </x:c>
      <x:c r="F576" s="3" t="n">
        <x:v>40736</x:v>
      </x:c>
      <x:c r="G576" s="3" t="n">
        <x:v>42563</x:v>
      </x:c>
      <x:c r="H576" s="3" t="n">
        <x:v/>
      </x:c>
      <x:c r="I576" s="3" t="n">
        <x:v>39597</x:v>
      </x:c>
      <x:c r="J576" s="3" t="n">
        <x:v>42563</x:v>
      </x:c>
      <x:c r="K576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77">
      <x:c r="A577" t="str">
        <x:v>Microsoft Commerce Server 2009</x:v>
      </x:c>
      <x:c r="B577" t="str">
        <x:v>Enterprise</x:v>
      </x:c>
      <x:c r="C577" t="str">
        <x:v/>
      </x:c>
      <x:c r="D577" t="str">
        <x:v>Fixed</x:v>
      </x:c>
      <x:c r="E577" s="3" t="n">
        <x:v>39926</x:v>
      </x:c>
      <x:c r="F577" s="3" t="n">
        <x:v>41828</x:v>
      </x:c>
      <x:c r="G577" s="3" t="n">
        <x:v>43655</x:v>
      </x:c>
      <x:c r="H577" s="3" t="n">
        <x:v/>
      </x:c>
      <x:c r="I577" s="3" t="n">
        <x:v/>
      </x:c>
      <x:c r="J577" s="3" t="n">
        <x:v/>
      </x:c>
      <x:c r="K577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578">
      <x:c r="A578" t="str">
        <x:v>Microsoft Commerce Server 2009</x:v>
      </x:c>
      <x:c r="B578" t="str">
        <x:v>Standard</x:v>
      </x:c>
      <x:c r="C578" t="str">
        <x:v/>
      </x:c>
      <x:c r="D578" t="str">
        <x:v>Fixed</x:v>
      </x:c>
      <x:c r="E578" s="3" t="n">
        <x:v>39926</x:v>
      </x:c>
      <x:c r="F578" s="3" t="n">
        <x:v>41828</x:v>
      </x:c>
      <x:c r="G578" s="3" t="n">
        <x:v>43655</x:v>
      </x:c>
      <x:c r="H578" s="3" t="n">
        <x:v/>
      </x:c>
      <x:c r="I578" s="3" t="n">
        <x:v/>
      </x:c>
      <x:c r="J578" s="3" t="n">
        <x:v/>
      </x:c>
      <x:c r="K578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579">
      <x:c r="A579" t="str">
        <x:v>Microsoft Commerce Server 2009 R2</x:v>
      </x:c>
      <x:c r="B579" t="str">
        <x:v>Enterprise</x:v>
      </x:c>
      <x:c r="C579" t="str">
        <x:v/>
      </x:c>
      <x:c r="D579" t="str">
        <x:v>Fixed</x:v>
      </x:c>
      <x:c r="E579" s="3" t="n">
        <x:v>40860</x:v>
      </x:c>
      <x:c r="F579" s="3" t="n">
        <x:v>41828</x:v>
      </x:c>
      <x:c r="G579" s="3" t="n">
        <x:v>43655</x:v>
      </x:c>
      <x:c r="H579" s="3" t="n">
        <x:v/>
      </x:c>
      <x:c r="I579" s="3" t="n">
        <x:v/>
      </x:c>
      <x:c r="J579" s="3" t="n">
        <x:v/>
      </x:c>
      <x:c r="K579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580">
      <x:c r="A580" t="str">
        <x:v>Microsoft Commerce Server 2009 R2</x:v>
      </x:c>
      <x:c r="B580" t="str">
        <x:v>Standard</x:v>
      </x:c>
      <x:c r="C580" t="str">
        <x:v/>
      </x:c>
      <x:c r="D580" t="str">
        <x:v>Fixed</x:v>
      </x:c>
      <x:c r="E580" s="3" t="n">
        <x:v>40860</x:v>
      </x:c>
      <x:c r="F580" s="3" t="n">
        <x:v>41828</x:v>
      </x:c>
      <x:c r="G580" s="3" t="n">
        <x:v>43655</x:v>
      </x:c>
      <x:c r="H580" s="3" t="n">
        <x:v/>
      </x:c>
      <x:c r="I580" s="3" t="n">
        <x:v/>
      </x:c>
      <x:c r="J580" s="3" t="n">
        <x:v/>
      </x:c>
      <x:c r="K580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581">
      <x:c r="A581" t="str">
        <x:v>Microsoft Compute Cluster Pack</x:v>
      </x:c>
      <x:c r="B581" t="str">
        <x:v/>
      </x:c>
      <x:c r="C581" t="str">
        <x:v>Original Release</x:v>
      </x:c>
      <x:c r="D581" t="str">
        <x:v>Fixed</x:v>
      </x:c>
      <x:c r="E581" s="3" t="n">
        <x:v>38966</x:v>
      </x:c>
      <x:c r="F581" s="3" t="n">
        <x:v>40372</x:v>
      </x:c>
      <x:c r="G581" s="3" t="n">
        <x:v>42199</x:v>
      </x:c>
      <x:c r="H581" s="3" t="n">
        <x:v/>
      </x:c>
      <x:c r="I581" s="3" t="n">
        <x:v>38966</x:v>
      </x:c>
      <x:c r="J581" s="3" t="n">
        <x:v>39546</x:v>
      </x:c>
      <x:c r="K581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82">
      <x:c r="A582" t="str">
        <x:v>Microsoft Compute Cluster Pack</x:v>
      </x:c>
      <x:c r="B582" t="str">
        <x:v/>
      </x:c>
      <x:c r="C582" t="str">
        <x:v>Service Pack 1</x:v>
      </x:c>
      <x:c r="D582" t="str">
        <x:v>Fixed</x:v>
      </x:c>
      <x:c r="E582" s="3" t="n">
        <x:v>38966</x:v>
      </x:c>
      <x:c r="F582" s="3" t="n">
        <x:v>40372</x:v>
      </x:c>
      <x:c r="G582" s="3" t="n">
        <x:v>42199</x:v>
      </x:c>
      <x:c r="H582" s="3" t="n">
        <x:v/>
      </x:c>
      <x:c r="I582" s="3" t="n">
        <x:v>39148</x:v>
      </x:c>
      <x:c r="J582" s="3" t="n">
        <x:v>42199</x:v>
      </x:c>
      <x:c r="K582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83">
      <x:c r="A583" t="str">
        <x:v>Microsoft Configuration Manager</x:v>
      </x:c>
      <x:c r="B583" t="str">
        <x:v/>
      </x:c>
      <x:c r="C583" t="str">
        <x:v>Version 1511</x:v>
      </x:c>
      <x:c r="D583" t="str">
        <x:v>Modern</x:v>
      </x:c>
      <x:c r="E583" s="3" t="n">
        <x:v>42346</x:v>
      </x:c>
      <x:c r="F583" s="3" t="n">
        <x:v/>
      </x:c>
      <x:c r="G583" s="3" t="n">
        <x:v/>
      </x:c>
      <x:c r="H583" s="3" t="n">
        <x:v/>
      </x:c>
      <x:c r="I583" s="3" t="n">
        <x:v>42346</x:v>
      </x:c>
      <x:c r="J583" s="3" t="n">
        <x:v>44754</x:v>
      </x:c>
      <x:c r="K58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4">
      <x:c r="A584" t="str">
        <x:v>Microsoft Configuration Manager</x:v>
      </x:c>
      <x:c r="B584" t="str">
        <x:v/>
      </x:c>
      <x:c r="C584" t="str">
        <x:v>Version 1602</x:v>
      </x:c>
      <x:c r="D584" t="str">
        <x:v>Modern</x:v>
      </x:c>
      <x:c r="E584" s="3" t="n">
        <x:v>42346</x:v>
      </x:c>
      <x:c r="F584" s="3" t="n">
        <x:v/>
      </x:c>
      <x:c r="G584" s="3" t="n">
        <x:v/>
      </x:c>
      <x:c r="H584" s="3" t="n">
        <x:v/>
      </x:c>
      <x:c r="I584" s="3" t="n">
        <x:v>42440</x:v>
      </x:c>
      <x:c r="J584" s="3" t="n">
        <x:v>42805</x:v>
      </x:c>
      <x:c r="K58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5">
      <x:c r="A585" t="str">
        <x:v>Microsoft Configuration Manager</x:v>
      </x:c>
      <x:c r="B585" t="str">
        <x:v/>
      </x:c>
      <x:c r="C585" t="str">
        <x:v>Version 1606</x:v>
      </x:c>
      <x:c r="D585" t="str">
        <x:v>Modern</x:v>
      </x:c>
      <x:c r="E585" s="3" t="n">
        <x:v>42346</x:v>
      </x:c>
      <x:c r="F585" s="3" t="n">
        <x:v/>
      </x:c>
      <x:c r="G585" s="3" t="n">
        <x:v/>
      </x:c>
      <x:c r="H585" s="3" t="n">
        <x:v/>
      </x:c>
      <x:c r="I585" s="3" t="n">
        <x:v>42573</x:v>
      </x:c>
      <x:c r="J585" s="3" t="n">
        <x:v>42938</x:v>
      </x:c>
      <x:c r="K58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6">
      <x:c r="A586" t="str">
        <x:v>Microsoft Configuration Manager</x:v>
      </x:c>
      <x:c r="B586" t="str">
        <x:v/>
      </x:c>
      <x:c r="C586" t="str">
        <x:v>Version 1606 with KB3186654</x:v>
      </x:c>
      <x:c r="D586" t="str">
        <x:v>Modern</x:v>
      </x:c>
      <x:c r="E586" s="3" t="n">
        <x:v>42346</x:v>
      </x:c>
      <x:c r="F586" s="3" t="n">
        <x:v/>
      </x:c>
      <x:c r="G586" s="3" t="n">
        <x:v/>
      </x:c>
      <x:c r="H586" s="3" t="n">
        <x:v/>
      </x:c>
      <x:c r="I586" s="3" t="n">
        <x:v>42655</x:v>
      </x:c>
      <x:c r="J586" s="3" t="n">
        <x:v>43020</x:v>
      </x:c>
      <x:c r="K58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7">
      <x:c r="A587" t="str">
        <x:v>Microsoft Configuration Manager</x:v>
      </x:c>
      <x:c r="B587" t="str">
        <x:v/>
      </x:c>
      <x:c r="C587" t="str">
        <x:v>Version 1610</x:v>
      </x:c>
      <x:c r="D587" t="str">
        <x:v>Modern</x:v>
      </x:c>
      <x:c r="E587" s="3" t="n">
        <x:v>42346</x:v>
      </x:c>
      <x:c r="F587" s="3" t="n">
        <x:v/>
      </x:c>
      <x:c r="G587" s="3" t="n">
        <x:v/>
      </x:c>
      <x:c r="H587" s="3" t="n">
        <x:v/>
      </x:c>
      <x:c r="I587" s="3" t="n">
        <x:v>42692</x:v>
      </x:c>
      <x:c r="J587" s="3" t="n">
        <x:v>43057</x:v>
      </x:c>
      <x:c r="K58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8">
      <x:c r="A588" t="str">
        <x:v>Microsoft Configuration Manager</x:v>
      </x:c>
      <x:c r="B588" t="str">
        <x:v/>
      </x:c>
      <x:c r="C588" t="str">
        <x:v>Version 1702</x:v>
      </x:c>
      <x:c r="D588" t="str">
        <x:v>Modern</x:v>
      </x:c>
      <x:c r="E588" s="3" t="n">
        <x:v>42346</x:v>
      </x:c>
      <x:c r="F588" s="3" t="n">
        <x:v/>
      </x:c>
      <x:c r="G588" s="3" t="n">
        <x:v/>
      </x:c>
      <x:c r="H588" s="3" t="n">
        <x:v/>
      </x:c>
      <x:c r="I588" s="3" t="n">
        <x:v>42821</x:v>
      </x:c>
      <x:c r="J588" s="3" t="n">
        <x:v>43186</x:v>
      </x:c>
      <x:c r="K58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9">
      <x:c r="A589" t="str">
        <x:v>Microsoft Configuration Manager</x:v>
      </x:c>
      <x:c r="B589" t="str">
        <x:v/>
      </x:c>
      <x:c r="C589" t="str">
        <x:v>Version 1706</x:v>
      </x:c>
      <x:c r="D589" t="str">
        <x:v>Modern</x:v>
      </x:c>
      <x:c r="E589" s="3" t="n">
        <x:v>42346</x:v>
      </x:c>
      <x:c r="F589" s="3" t="n">
        <x:v/>
      </x:c>
      <x:c r="G589" s="3" t="n">
        <x:v/>
      </x:c>
      <x:c r="H589" s="3" t="n">
        <x:v/>
      </x:c>
      <x:c r="I589" s="3" t="n">
        <x:v>42947</x:v>
      </x:c>
      <x:c r="J589" s="3" t="n">
        <x:v>43312</x:v>
      </x:c>
      <x:c r="K58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0">
      <x:c r="A590" t="str">
        <x:v>Microsoft Configuration Manager</x:v>
      </x:c>
      <x:c r="B590" t="str">
        <x:v/>
      </x:c>
      <x:c r="C590" t="str">
        <x:v>Version 1710</x:v>
      </x:c>
      <x:c r="D590" t="str">
        <x:v>Modern</x:v>
      </x:c>
      <x:c r="E590" s="3" t="n">
        <x:v>42346</x:v>
      </x:c>
      <x:c r="F590" s="3" t="n">
        <x:v/>
      </x:c>
      <x:c r="G590" s="3" t="n">
        <x:v/>
      </x:c>
      <x:c r="H590" s="3" t="n">
        <x:v/>
      </x:c>
      <x:c r="I590" s="3" t="n">
        <x:v>43059</x:v>
      </x:c>
      <x:c r="J590" s="3" t="n">
        <x:v>43605</x:v>
      </x:c>
      <x:c r="K59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1">
      <x:c r="A591" t="str">
        <x:v>Microsoft Configuration Manager</x:v>
      </x:c>
      <x:c r="B591" t="str">
        <x:v/>
      </x:c>
      <x:c r="C591" t="str">
        <x:v>Version 1802</x:v>
      </x:c>
      <x:c r="D591" t="str">
        <x:v>Modern</x:v>
      </x:c>
      <x:c r="E591" s="3" t="n">
        <x:v>42346</x:v>
      </x:c>
      <x:c r="F591" s="3" t="n">
        <x:v/>
      </x:c>
      <x:c r="G591" s="3" t="n">
        <x:v/>
      </x:c>
      <x:c r="H591" s="3" t="n">
        <x:v/>
      </x:c>
      <x:c r="I591" s="3" t="n">
        <x:v>43181</x:v>
      </x:c>
      <x:c r="J591" s="3" t="n">
        <x:v>43730</x:v>
      </x:c>
      <x:c r="K59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2">
      <x:c r="A592" t="str">
        <x:v>Microsoft Configuration Manager</x:v>
      </x:c>
      <x:c r="B592" t="str">
        <x:v/>
      </x:c>
      <x:c r="C592" t="str">
        <x:v>Version 1806</x:v>
      </x:c>
      <x:c r="D592" t="str">
        <x:v>Modern</x:v>
      </x:c>
      <x:c r="E592" s="3" t="n">
        <x:v>42346</x:v>
      </x:c>
      <x:c r="F592" s="3" t="n">
        <x:v/>
      </x:c>
      <x:c r="G592" s="3" t="n">
        <x:v/>
      </x:c>
      <x:c r="H592" s="3" t="n">
        <x:v/>
      </x:c>
      <x:c r="I592" s="3" t="n">
        <x:v>43312</x:v>
      </x:c>
      <x:c r="J592" s="3" t="n">
        <x:v>43861</x:v>
      </x:c>
      <x:c r="K59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3">
      <x:c r="A593" t="str">
        <x:v>Microsoft Configuration Manager</x:v>
      </x:c>
      <x:c r="B593" t="str">
        <x:v/>
      </x:c>
      <x:c r="C593" t="str">
        <x:v>Version 1810</x:v>
      </x:c>
      <x:c r="D593" t="str">
        <x:v>Modern</x:v>
      </x:c>
      <x:c r="E593" s="3" t="n">
        <x:v>42346</x:v>
      </x:c>
      <x:c r="F593" s="3" t="n">
        <x:v/>
      </x:c>
      <x:c r="G593" s="3" t="n">
        <x:v/>
      </x:c>
      <x:c r="H593" s="3" t="n">
        <x:v/>
      </x:c>
      <x:c r="I593" s="3" t="n">
        <x:v>43431</x:v>
      </x:c>
      <x:c r="J593" s="3" t="n">
        <x:v>44166</x:v>
      </x:c>
      <x:c r="K59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4">
      <x:c r="A594" t="str">
        <x:v>Microsoft Configuration Manager</x:v>
      </x:c>
      <x:c r="B594" t="str">
        <x:v/>
      </x:c>
      <x:c r="C594" t="str">
        <x:v>Version 1902</x:v>
      </x:c>
      <x:c r="D594" t="str">
        <x:v>Modern</x:v>
      </x:c>
      <x:c r="E594" s="3" t="n">
        <x:v>42346</x:v>
      </x:c>
      <x:c r="F594" s="3" t="n">
        <x:v/>
      </x:c>
      <x:c r="G594" s="3" t="n">
        <x:v/>
      </x:c>
      <x:c r="H594" s="3" t="n">
        <x:v/>
      </x:c>
      <x:c r="I594" s="3" t="n">
        <x:v>43542</x:v>
      </x:c>
      <x:c r="J594" s="3" t="n">
        <x:v>44101</x:v>
      </x:c>
      <x:c r="K59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5">
      <x:c r="A595" t="str">
        <x:v>Microsoft Configuration Manager</x:v>
      </x:c>
      <x:c r="B595" t="str">
        <x:v/>
      </x:c>
      <x:c r="C595" t="str">
        <x:v>Version 1906</x:v>
      </x:c>
      <x:c r="D595" t="str">
        <x:v>Modern</x:v>
      </x:c>
      <x:c r="E595" s="3" t="n">
        <x:v>42346</x:v>
      </x:c>
      <x:c r="F595" s="3" t="n">
        <x:v/>
      </x:c>
      <x:c r="G595" s="3" t="n">
        <x:v/>
      </x:c>
      <x:c r="H595" s="3" t="n">
        <x:v/>
      </x:c>
      <x:c r="I595" s="3" t="n">
        <x:v>43672</x:v>
      </x:c>
      <x:c r="J595" s="3" t="n">
        <x:v>44222</x:v>
      </x:c>
      <x:c r="K59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6">
      <x:c r="A596" t="str">
        <x:v>Microsoft Configuration Manager</x:v>
      </x:c>
      <x:c r="B596" t="str">
        <x:v/>
      </x:c>
      <x:c r="C596" t="str">
        <x:v>Version 1910</x:v>
      </x:c>
      <x:c r="D596" t="str">
        <x:v>Modern</x:v>
      </x:c>
      <x:c r="E596" s="3" t="n">
        <x:v>42346</x:v>
      </x:c>
      <x:c r="F596" s="3" t="n">
        <x:v/>
      </x:c>
      <x:c r="G596" s="3" t="n">
        <x:v/>
      </x:c>
      <x:c r="H596" s="3" t="n">
        <x:v/>
      </x:c>
      <x:c r="I596" s="3" t="n">
        <x:v>43798</x:v>
      </x:c>
      <x:c r="J596" s="3" t="n">
        <x:v>44345</x:v>
      </x:c>
      <x:c r="K59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7">
      <x:c r="A597" t="str">
        <x:v>Microsoft Configuration Manager</x:v>
      </x:c>
      <x:c r="B597" t="str">
        <x:v/>
      </x:c>
      <x:c r="C597" t="str">
        <x:v>Version 2002</x:v>
      </x:c>
      <x:c r="D597" t="str">
        <x:v>Modern</x:v>
      </x:c>
      <x:c r="E597" s="3" t="n">
        <x:v>42346</x:v>
      </x:c>
      <x:c r="F597" s="3" t="n">
        <x:v/>
      </x:c>
      <x:c r="G597" s="3" t="n">
        <x:v/>
      </x:c>
      <x:c r="H597" s="3" t="n">
        <x:v/>
      </x:c>
      <x:c r="I597" s="3" t="n">
        <x:v>43922</x:v>
      </x:c>
      <x:c r="J597" s="3" t="n">
        <x:v>44470</x:v>
      </x:c>
      <x:c r="K59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8">
      <x:c r="A598" t="str">
        <x:v>Microsoft Configuration Manager</x:v>
      </x:c>
      <x:c r="B598" t="str">
        <x:v/>
      </x:c>
      <x:c r="C598" t="str">
        <x:v>Version 2006</x:v>
      </x:c>
      <x:c r="D598" t="str">
        <x:v>Modern</x:v>
      </x:c>
      <x:c r="E598" s="3" t="n">
        <x:v>42346</x:v>
      </x:c>
      <x:c r="F598" s="3" t="n">
        <x:v/>
      </x:c>
      <x:c r="G598" s="3" t="n">
        <x:v/>
      </x:c>
      <x:c r="H598" s="3" t="n">
        <x:v/>
      </x:c>
      <x:c r="I598" s="3" t="n">
        <x:v>44054</x:v>
      </x:c>
      <x:c r="J598" s="3" t="n">
        <x:v>44603</x:v>
      </x:c>
      <x:c r="K59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9">
      <x:c r="A599" t="str">
        <x:v>Microsoft Configuration Manager</x:v>
      </x:c>
      <x:c r="B599" t="str">
        <x:v/>
      </x:c>
      <x:c r="C599" t="str">
        <x:v>Version 2010</x:v>
      </x:c>
      <x:c r="D599" t="str">
        <x:v>Modern</x:v>
      </x:c>
      <x:c r="E599" s="3" t="n">
        <x:v>42346</x:v>
      </x:c>
      <x:c r="F599" s="3" t="n">
        <x:v/>
      </x:c>
      <x:c r="G599" s="3" t="n">
        <x:v/>
      </x:c>
      <x:c r="H599" s="3" t="n">
        <x:v/>
      </x:c>
      <x:c r="I599" s="3" t="n">
        <x:v>44165</x:v>
      </x:c>
      <x:c r="J599" s="3" t="n">
        <x:v>44711</x:v>
      </x:c>
      <x:c r="K59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0">
      <x:c r="A600" t="str">
        <x:v>Microsoft Configuration Manager</x:v>
      </x:c>
      <x:c r="B600" t="str">
        <x:v/>
      </x:c>
      <x:c r="C600" t="str">
        <x:v>Version 2103</x:v>
      </x:c>
      <x:c r="D600" t="str">
        <x:v>Modern</x:v>
      </x:c>
      <x:c r="E600" s="3" t="n">
        <x:v>42346</x:v>
      </x:c>
      <x:c r="F600" s="3" t="n">
        <x:v/>
      </x:c>
      <x:c r="G600" s="3" t="n">
        <x:v/>
      </x:c>
      <x:c r="H600" s="3" t="n">
        <x:v/>
      </x:c>
      <x:c r="I600" s="3" t="n">
        <x:v>44291</x:v>
      </x:c>
      <x:c r="J600" s="3" t="n">
        <x:v>44839</x:v>
      </x:c>
      <x:c r="K60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1">
      <x:c r="A601" t="str">
        <x:v>Microsoft Configuration Manager</x:v>
      </x:c>
      <x:c r="B601" t="str">
        <x:v/>
      </x:c>
      <x:c r="C601" t="str">
        <x:v>Version 2107</x:v>
      </x:c>
      <x:c r="D601" t="str">
        <x:v>Modern</x:v>
      </x:c>
      <x:c r="E601" s="3" t="n">
        <x:v>42346</x:v>
      </x:c>
      <x:c r="F601" s="3" t="n">
        <x:v/>
      </x:c>
      <x:c r="G601" s="3" t="n">
        <x:v/>
      </x:c>
      <x:c r="H601" s="3" t="n">
        <x:v/>
      </x:c>
      <x:c r="I601" s="3" t="n">
        <x:v>44410</x:v>
      </x:c>
      <x:c r="J601" s="3" t="n">
        <x:v>44959</x:v>
      </x:c>
      <x:c r="K60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2">
      <x:c r="A602" t="str">
        <x:v>Microsoft Configuration Manager</x:v>
      </x:c>
      <x:c r="B602" t="str">
        <x:v/>
      </x:c>
      <x:c r="C602" t="str">
        <x:v>Version 2111</x:v>
      </x:c>
      <x:c r="D602" t="str">
        <x:v>Modern</x:v>
      </x:c>
      <x:c r="E602" s="3" t="n">
        <x:v>42346</x:v>
      </x:c>
      <x:c r="F602" s="3" t="n">
        <x:v/>
      </x:c>
      <x:c r="G602" s="3" t="n">
        <x:v/>
      </x:c>
      <x:c r="H602" s="3" t="n">
        <x:v/>
      </x:c>
      <x:c r="I602" s="3" t="n">
        <x:v>44531</x:v>
      </x:c>
      <x:c r="J602" s="3" t="n">
        <x:v>45078</x:v>
      </x:c>
      <x:c r="K60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3">
      <x:c r="A603" t="str">
        <x:v>Microsoft Configuration Manager</x:v>
      </x:c>
      <x:c r="B603" t="str">
        <x:v/>
      </x:c>
      <x:c r="C603" t="str">
        <x:v>Version 2203</x:v>
      </x:c>
      <x:c r="D603" t="str">
        <x:v>Modern</x:v>
      </x:c>
      <x:c r="E603" s="3" t="n">
        <x:v>42346</x:v>
      </x:c>
      <x:c r="F603" s="3" t="n">
        <x:v/>
      </x:c>
      <x:c r="G603" s="3" t="n">
        <x:v/>
      </x:c>
      <x:c r="H603" s="3" t="n">
        <x:v/>
      </x:c>
      <x:c r="I603" s="3" t="n">
        <x:v>44659</x:v>
      </x:c>
      <x:c r="J603" s="3" t="n">
        <x:v>45205</x:v>
      </x:c>
      <x:c r="K60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4">
      <x:c r="A604" t="str">
        <x:v>Microsoft Configuration Manager</x:v>
      </x:c>
      <x:c r="B604" t="str">
        <x:v/>
      </x:c>
      <x:c r="C604" t="str">
        <x:v>Version 2207</x:v>
      </x:c>
      <x:c r="D604" t="str">
        <x:v>Modern</x:v>
      </x:c>
      <x:c r="E604" s="3" t="n">
        <x:v>42346</x:v>
      </x:c>
      <x:c r="F604" s="3" t="n">
        <x:v/>
      </x:c>
      <x:c r="G604" s="3" t="n">
        <x:v/>
      </x:c>
      <x:c r="H604" s="3" t="n">
        <x:v/>
      </x:c>
      <x:c r="I604" s="3" t="n">
        <x:v>44785</x:v>
      </x:c>
      <x:c r="J604" s="3" t="n">
        <x:v>45334</x:v>
      </x:c>
      <x:c r="K60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5">
      <x:c r="A605" t="str">
        <x:v>Microsoft Configuration Manager</x:v>
      </x:c>
      <x:c r="B605" t="str">
        <x:v/>
      </x:c>
      <x:c r="C605" t="str">
        <x:v>Version 2211</x:v>
      </x:c>
      <x:c r="D605" t="str">
        <x:v>Modern</x:v>
      </x:c>
      <x:c r="E605" s="3" t="n">
        <x:v>42346</x:v>
      </x:c>
      <x:c r="F605" s="3" t="n">
        <x:v/>
      </x:c>
      <x:c r="G605" s="3" t="n">
        <x:v/>
      </x:c>
      <x:c r="H605" s="3" t="n">
        <x:v/>
      </x:c>
      <x:c r="I605" s="3" t="n">
        <x:v>44914</x:v>
      </x:c>
      <x:c r="J605" s="3" t="n">
        <x:v>45448</x:v>
      </x:c>
      <x:c r="K60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6">
      <x:c r="A606" t="str">
        <x:v>Microsoft Configuration Manager</x:v>
      </x:c>
      <x:c r="B606" t="str">
        <x:v/>
      </x:c>
      <x:c r="C606" t="str">
        <x:v>Version 2303</x:v>
      </x:c>
      <x:c r="D606" t="str">
        <x:v>Modern</x:v>
      </x:c>
      <x:c r="E606" s="3" t="n">
        <x:v>42346</x:v>
      </x:c>
      <x:c r="F606" s="3" t="n">
        <x:v/>
      </x:c>
      <x:c r="G606" s="3" t="n">
        <x:v/>
      </x:c>
      <x:c r="H606" s="3" t="n">
        <x:v/>
      </x:c>
      <x:c r="I606" s="3" t="n">
        <x:v>45026</x:v>
      </x:c>
      <x:c r="J606" s="3" t="n">
        <x:v>45575</x:v>
      </x:c>
      <x:c r="K60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7">
      <x:c r="A607" t="str">
        <x:v>Microsoft Configuration Manager</x:v>
      </x:c>
      <x:c r="B607" t="str">
        <x:v/>
      </x:c>
      <x:c r="C607" t="str">
        <x:v>Version 2309</x:v>
      </x:c>
      <x:c r="D607" t="str">
        <x:v>Modern</x:v>
      </x:c>
      <x:c r="E607" s="3" t="n">
        <x:v>42346</x:v>
      </x:c>
      <x:c r="F607" s="3" t="n">
        <x:v/>
      </x:c>
      <x:c r="G607" s="3" t="n">
        <x:v/>
      </x:c>
      <x:c r="H607" s="3" t="n">
        <x:v/>
      </x:c>
      <x:c r="I607" s="3" t="n">
        <x:v>45208</x:v>
      </x:c>
      <x:c r="J607" s="3" t="n">
        <x:v>45756</x:v>
      </x:c>
      <x:c r="K60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8">
      <x:c r="A608" t="str">
        <x:v>Microsoft Configuration Manager</x:v>
      </x:c>
      <x:c r="B608" t="str">
        <x:v/>
      </x:c>
      <x:c r="C608" t="str">
        <x:v>Version 2403</x:v>
      </x:c>
      <x:c r="D608" t="str">
        <x:v>Modern</x:v>
      </x:c>
      <x:c r="E608" s="3" t="n">
        <x:v>42346</x:v>
      </x:c>
      <x:c r="F608" s="3" t="n">
        <x:v/>
      </x:c>
      <x:c r="G608" s="3" t="n">
        <x:v/>
      </x:c>
      <x:c r="H608" s="3" t="n">
        <x:v/>
      </x:c>
      <x:c r="I608" s="3" t="n">
        <x:v>45404</x:v>
      </x:c>
      <x:c r="J608" s="3" t="n">
        <x:v>45952</x:v>
      </x:c>
      <x:c r="K60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9">
      <x:c r="A609" t="str">
        <x:v>Microsoft Configuration Manager</x:v>
      </x:c>
      <x:c r="B609" t="str">
        <x:v/>
      </x:c>
      <x:c r="C609" t="str">
        <x:v>Version 2409</x:v>
      </x:c>
      <x:c r="D609" t="str">
        <x:v>Modern</x:v>
      </x:c>
      <x:c r="E609" s="3" t="n">
        <x:v>42346</x:v>
      </x:c>
      <x:c r="F609" s="3" t="n">
        <x:v/>
      </x:c>
      <x:c r="G609" s="3" t="n">
        <x:v/>
      </x:c>
      <x:c r="H609" s="3" t="n">
        <x:v/>
      </x:c>
      <x:c r="I609" s="3" t="n">
        <x:v>45630</x:v>
      </x:c>
      <x:c r="J609" s="3" t="n">
        <x:v>46179</x:v>
      </x:c>
      <x:c r="K60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10">
      <x:c r="A610" t="str">
        <x:v>Microsoft Connected Services Framework 2.5</x:v>
      </x:c>
      <x:c r="B610" t="str">
        <x:v>Order Handling Standard Business Event 2.5</x:v>
      </x:c>
      <x:c r="C610" t="str">
        <x:v/>
      </x:c>
      <x:c r="D610" t="str">
        <x:v>Fixed</x:v>
      </x:c>
      <x:c r="E610" s="3" t="n">
        <x:v>38559</x:v>
      </x:c>
      <x:c r="F610" s="3" t="n">
        <x:v>40463</x:v>
      </x:c>
      <x:c r="G610" s="3" t="n">
        <x:v>42290</x:v>
      </x:c>
      <x:c r="H610" s="3" t="n">
        <x:v/>
      </x:c>
      <x:c r="I610" s="3" t="n">
        <x:v/>
      </x:c>
      <x:c r="J610" s="3" t="n">
        <x:v/>
      </x:c>
      <x:c r="K610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11">
      <x:c r="A611" t="str">
        <x:v>Microsoft Connected Services Framework 2.5</x:v>
      </x:c>
      <x:c r="B611" t="str">
        <x:v>Server</x:v>
      </x:c>
      <x:c r="C611" t="str">
        <x:v/>
      </x:c>
      <x:c r="D611" t="str">
        <x:v>Fixed</x:v>
      </x:c>
      <x:c r="E611" s="3" t="n">
        <x:v>38559</x:v>
      </x:c>
      <x:c r="F611" s="3" t="n">
        <x:v>40463</x:v>
      </x:c>
      <x:c r="G611" s="3" t="n">
        <x:v>42290</x:v>
      </x:c>
      <x:c r="H611" s="3" t="n">
        <x:v/>
      </x:c>
      <x:c r="I611" s="3" t="n">
        <x:v/>
      </x:c>
      <x:c r="J611" s="3" t="n">
        <x:v/>
      </x:c>
      <x:c r="K611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12">
      <x:c r="A612" t="str">
        <x:v>Microsoft Connected Services Framework 2.5</x:v>
      </x:c>
      <x:c r="B612" t="str">
        <x:v>Service Provider</x:v>
      </x:c>
      <x:c r="C612" t="str">
        <x:v/>
      </x:c>
      <x:c r="D612" t="str">
        <x:v>Fixed</x:v>
      </x:c>
      <x:c r="E612" s="3" t="n">
        <x:v>38559</x:v>
      </x:c>
      <x:c r="F612" s="3" t="n">
        <x:v>40463</x:v>
      </x:c>
      <x:c r="G612" s="3" t="n">
        <x:v>42290</x:v>
      </x:c>
      <x:c r="H612" s="3" t="n">
        <x:v/>
      </x:c>
      <x:c r="I612" s="3" t="n">
        <x:v/>
      </x:c>
      <x:c r="J612" s="3" t="n">
        <x:v/>
      </x:c>
      <x:c r="K612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13">
      <x:c r="A613" t="str">
        <x:v>Microsoft Connected Services Framework 3.0</x:v>
      </x:c>
      <x:c r="B613" t="str">
        <x:v>Billing Standard Business Event</x:v>
      </x:c>
      <x:c r="C613" t="str">
        <x:v/>
      </x:c>
      <x:c r="D613" t="str">
        <x:v>Fixed</x:v>
      </x:c>
      <x:c r="E613" s="3" t="n">
        <x:v>38898</x:v>
      </x:c>
      <x:c r="F613" s="3" t="n">
        <x:v>40736</x:v>
      </x:c>
      <x:c r="G613" s="3" t="n">
        <x:v>42563</x:v>
      </x:c>
      <x:c r="H613" s="3" t="n">
        <x:v/>
      </x:c>
      <x:c r="I613" s="3" t="n">
        <x:v/>
      </x:c>
      <x:c r="J613" s="3" t="n">
        <x:v/>
      </x:c>
      <x:c r="K613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14">
      <x:c r="A614" t="str">
        <x:v>Microsoft Connected Services Framework 3.0</x:v>
      </x:c>
      <x:c r="B614" t="str">
        <x:v>Order Handling Standard Business Event</x:v>
      </x:c>
      <x:c r="C614" t="str">
        <x:v/>
      </x:c>
      <x:c r="D614" t="str">
        <x:v>Fixed</x:v>
      </x:c>
      <x:c r="E614" s="3" t="n">
        <x:v>38898</x:v>
      </x:c>
      <x:c r="F614" s="3" t="n">
        <x:v>40736</x:v>
      </x:c>
      <x:c r="G614" s="3" t="n">
        <x:v>42563</x:v>
      </x:c>
      <x:c r="H614" s="3" t="n">
        <x:v/>
      </x:c>
      <x:c r="I614" s="3" t="n">
        <x:v/>
      </x:c>
      <x:c r="J614" s="3" t="n">
        <x:v/>
      </x:c>
      <x:c r="K614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15">
      <x:c r="A615" t="str">
        <x:v>Microsoft Connected Services Framework 3.0</x:v>
      </x:c>
      <x:c r="B615" t="str">
        <x:v>Server</x:v>
      </x:c>
      <x:c r="C615" t="str">
        <x:v/>
      </x:c>
      <x:c r="D615" t="str">
        <x:v>Fixed</x:v>
      </x:c>
      <x:c r="E615" s="3" t="n">
        <x:v>38898</x:v>
      </x:c>
      <x:c r="F615" s="3" t="n">
        <x:v>40736</x:v>
      </x:c>
      <x:c r="G615" s="3" t="n">
        <x:v>42563</x:v>
      </x:c>
      <x:c r="H615" s="3" t="n">
        <x:v/>
      </x:c>
      <x:c r="I615" s="3" t="n">
        <x:v/>
      </x:c>
      <x:c r="J615" s="3" t="n">
        <x:v/>
      </x:c>
      <x:c r="K615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16">
      <x:c r="A616" t="str">
        <x:v>Microsoft Connected Services Framework 3.0</x:v>
      </x:c>
      <x:c r="B616" t="str">
        <x:v>Standard</x:v>
      </x:c>
      <x:c r="C616" t="str">
        <x:v/>
      </x:c>
      <x:c r="D616" t="str">
        <x:v>Fixed</x:v>
      </x:c>
      <x:c r="E616" s="3" t="n">
        <x:v>38898</x:v>
      </x:c>
      <x:c r="F616" s="3" t="n">
        <x:v>40736</x:v>
      </x:c>
      <x:c r="G616" s="3" t="n">
        <x:v>42563</x:v>
      </x:c>
      <x:c r="H616" s="3" t="n">
        <x:v/>
      </x:c>
      <x:c r="I616" s="3" t="n">
        <x:v/>
      </x:c>
      <x:c r="J616" s="3" t="n">
        <x:v/>
      </x:c>
      <x:c r="K616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17">
      <x:c r="A617" t="str">
        <x:v>Microsoft Connected Services Framework 3.0</x:v>
      </x:c>
      <x:c r="B617" t="str">
        <x:v>Standard Server with Standard Business Events</x:v>
      </x:c>
      <x:c r="C617" t="str">
        <x:v/>
      </x:c>
      <x:c r="D617" t="str">
        <x:v>Fixed</x:v>
      </x:c>
      <x:c r="E617" s="3" t="n">
        <x:v>38898</x:v>
      </x:c>
      <x:c r="F617" s="3" t="n">
        <x:v>40736</x:v>
      </x:c>
      <x:c r="G617" s="3" t="n">
        <x:v>42563</x:v>
      </x:c>
      <x:c r="H617" s="3" t="n">
        <x:v/>
      </x:c>
      <x:c r="I617" s="3" t="n">
        <x:v/>
      </x:c>
      <x:c r="J617" s="3" t="n">
        <x:v/>
      </x:c>
      <x:c r="K617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18">
      <x:c r="A618" t="str">
        <x:v>Microsoft Content Management Server 2002</x:v>
      </x:c>
      <x:c r="B618" t="str">
        <x:v>Enterprise</x:v>
      </x:c>
      <x:c r="C618" t="str">
        <x:v>Service Pack 1</x:v>
      </x:c>
      <x:c r="D618" t="str">
        <x:v>Fixed</x:v>
      </x:c>
      <x:c r="E618" s="3" t="n">
        <x:v>37880</x:v>
      </x:c>
      <x:c r="F618" s="3" t="n">
        <x:v>39917</x:v>
      </x:c>
      <x:c r="G618" s="3" t="n">
        <x:v>41737</x:v>
      </x:c>
      <x:c r="H618" s="3" t="n">
        <x:v/>
      </x:c>
      <x:c r="I618" s="3" t="n">
        <x:v>37880</x:v>
      </x:c>
      <x:c r="J618" s="3" t="n">
        <x:v>38909</x:v>
      </x:c>
      <x:c r="K618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9">
      <x:c r="A619" t="str">
        <x:v>Microsoft Content Management Server 2002</x:v>
      </x:c>
      <x:c r="B619" t="str">
        <x:v>Enterprise</x:v>
      </x:c>
      <x:c r="C619" t="str">
        <x:v>Original Release</x:v>
      </x:c>
      <x:c r="D619" t="str">
        <x:v>Fixed</x:v>
      </x:c>
      <x:c r="E619" s="3" t="n">
        <x:v>37880</x:v>
      </x:c>
      <x:c r="F619" s="3" t="n">
        <x:v>39917</x:v>
      </x:c>
      <x:c r="G619" s="3" t="n">
        <x:v>41737</x:v>
      </x:c>
      <x:c r="H619" s="3" t="n">
        <x:v/>
      </x:c>
      <x:c r="I619" s="3" t="n">
        <x:v>37925</x:v>
      </x:c>
      <x:c r="J619" s="3" t="n">
        <x:v>38246</x:v>
      </x:c>
      <x:c r="K619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0">
      <x:c r="A620" t="str">
        <x:v>Microsoft Content Management Server 2002</x:v>
      </x:c>
      <x:c r="B620" t="str">
        <x:v>Enterprise</x:v>
      </x:c>
      <x:c r="C620" t="str">
        <x:v>Service Pack 1a</x:v>
      </x:c>
      <x:c r="D620" t="str">
        <x:v>Fixed</x:v>
      </x:c>
      <x:c r="E620" s="3" t="n">
        <x:v>37880</x:v>
      </x:c>
      <x:c r="F620" s="3" t="n">
        <x:v>39917</x:v>
      </x:c>
      <x:c r="G620" s="3" t="n">
        <x:v>41737</x:v>
      </x:c>
      <x:c r="H620" s="3" t="n">
        <x:v/>
      </x:c>
      <x:c r="I620" s="3" t="n">
        <x:v>37930</x:v>
      </x:c>
      <x:c r="J620" s="3" t="n">
        <x:v>39091</x:v>
      </x:c>
      <x:c r="K620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1">
      <x:c r="A621" t="str">
        <x:v>Microsoft Content Management Server 2002</x:v>
      </x:c>
      <x:c r="B621" t="str">
        <x:v>Enterprise</x:v>
      </x:c>
      <x:c r="C621" t="str">
        <x:v>Service Pack 2</x:v>
      </x:c>
      <x:c r="D621" t="str">
        <x:v>Fixed</x:v>
      </x:c>
      <x:c r="E621" s="3" t="n">
        <x:v>37880</x:v>
      </x:c>
      <x:c r="F621" s="3" t="n">
        <x:v>39917</x:v>
      </x:c>
      <x:c r="G621" s="3" t="n">
        <x:v>41737</x:v>
      </x:c>
      <x:c r="H621" s="3" t="n">
        <x:v/>
      </x:c>
      <x:c r="I621" s="3" t="n">
        <x:v>38661</x:v>
      </x:c>
      <x:c r="J621" s="3" t="n">
        <x:v>41737</x:v>
      </x:c>
      <x:c r="K621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2">
      <x:c r="A622" t="str">
        <x:v>Microsoft Content Management Server 2002</x:v>
      </x:c>
      <x:c r="B622" t="str">
        <x:v>Standard</x:v>
      </x:c>
      <x:c r="C622" t="str">
        <x:v>Service Pack 1</x:v>
      </x:c>
      <x:c r="D622" t="str">
        <x:v>Fixed</x:v>
      </x:c>
      <x:c r="E622" s="3" t="n">
        <x:v>37880</x:v>
      </x:c>
      <x:c r="F622" s="3" t="n">
        <x:v>39917</x:v>
      </x:c>
      <x:c r="G622" s="3" t="n">
        <x:v>41737</x:v>
      </x:c>
      <x:c r="H622" s="3" t="n">
        <x:v/>
      </x:c>
      <x:c r="I622" s="3" t="n">
        <x:v>37880</x:v>
      </x:c>
      <x:c r="J622" s="3" t="n">
        <x:v>38909</x:v>
      </x:c>
      <x:c r="K622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3">
      <x:c r="A623" t="str">
        <x:v>Microsoft Content Management Server 2002</x:v>
      </x:c>
      <x:c r="B623" t="str">
        <x:v>Standard</x:v>
      </x:c>
      <x:c r="C623" t="str">
        <x:v>Original Release</x:v>
      </x:c>
      <x:c r="D623" t="str">
        <x:v>Fixed</x:v>
      </x:c>
      <x:c r="E623" s="3" t="n">
        <x:v>37880</x:v>
      </x:c>
      <x:c r="F623" s="3" t="n">
        <x:v>39917</x:v>
      </x:c>
      <x:c r="G623" s="3" t="n">
        <x:v>41737</x:v>
      </x:c>
      <x:c r="H623" s="3" t="n">
        <x:v/>
      </x:c>
      <x:c r="I623" s="3" t="n">
        <x:v>37925</x:v>
      </x:c>
      <x:c r="J623" s="3" t="n">
        <x:v>38246</x:v>
      </x:c>
      <x:c r="K623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4">
      <x:c r="A624" t="str">
        <x:v>Microsoft Content Management Server 2002</x:v>
      </x:c>
      <x:c r="B624" t="str">
        <x:v>Standard</x:v>
      </x:c>
      <x:c r="C624" t="str">
        <x:v>Service Pack 1a</x:v>
      </x:c>
      <x:c r="D624" t="str">
        <x:v>Fixed</x:v>
      </x:c>
      <x:c r="E624" s="3" t="n">
        <x:v>37880</x:v>
      </x:c>
      <x:c r="F624" s="3" t="n">
        <x:v>39917</x:v>
      </x:c>
      <x:c r="G624" s="3" t="n">
        <x:v>41737</x:v>
      </x:c>
      <x:c r="H624" s="3" t="n">
        <x:v/>
      </x:c>
      <x:c r="I624" s="3" t="n">
        <x:v>37930</x:v>
      </x:c>
      <x:c r="J624" s="3" t="n">
        <x:v>39091</x:v>
      </x:c>
      <x:c r="K624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5">
      <x:c r="A625" t="str">
        <x:v>Microsoft Content Management Server 2002</x:v>
      </x:c>
      <x:c r="B625" t="str">
        <x:v>Standard</x:v>
      </x:c>
      <x:c r="C625" t="str">
        <x:v>Service Pack 2</x:v>
      </x:c>
      <x:c r="D625" t="str">
        <x:v>Fixed</x:v>
      </x:c>
      <x:c r="E625" s="3" t="n">
        <x:v>37880</x:v>
      </x:c>
      <x:c r="F625" s="3" t="n">
        <x:v>39917</x:v>
      </x:c>
      <x:c r="G625" s="3" t="n">
        <x:v>41737</x:v>
      </x:c>
      <x:c r="H625" s="3" t="n">
        <x:v/>
      </x:c>
      <x:c r="I625" s="3" t="n">
        <x:v>38661</x:v>
      </x:c>
      <x:c r="J625" s="3" t="n">
        <x:v>41737</x:v>
      </x:c>
      <x:c r="K625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26">
      <x:c r="A626" t="str">
        <x:v>Microsoft Customer Care Framework 2005</x:v>
      </x:c>
      <x:c r="B626" t="str">
        <x:v/>
      </x:c>
      <x:c r="C626" t="str">
        <x:v/>
      </x:c>
      <x:c r="D626" t="str">
        <x:v>Fixed</x:v>
      </x:c>
      <x:c r="E626" s="3" t="n">
        <x:v>38661</x:v>
      </x:c>
      <x:c r="F626" s="3" t="n">
        <x:v>40646</x:v>
      </x:c>
      <x:c r="G626" s="3" t="n">
        <x:v>42472</x:v>
      </x:c>
      <x:c r="H626" s="3" t="n">
        <x:v/>
      </x:c>
      <x:c r="I626" s="3" t="n">
        <x:v/>
      </x:c>
      <x:c r="J626" s="3" t="n">
        <x:v/>
      </x:c>
      <x:c r="K626" t="str">
        <x:f>=HYPERLINK("https://learn.microsoft.com/lifecycle/products/microsoft-customer-care-framework-2005?branch=live", "https://learn.microsoft.com/lifecycle/products/microsoft-customer-care-framework-2005?branch=live")</x:f>
        <x:v>https://learn.microsoft.com/lifecycle/products/microsoft-customer-care-framework-2005?branch=live</x:v>
      </x:c>
    </x:row>
    <x:row r="627">
      <x:c r="A627" t="str">
        <x:v>Microsoft Customer Care Framework 2005 .NET 2.0 Edition</x:v>
      </x:c>
      <x:c r="B627" t="str">
        <x:v/>
      </x:c>
      <x:c r="C627" t="str">
        <x:v/>
      </x:c>
      <x:c r="D627" t="str">
        <x:v>Fixed</x:v>
      </x:c>
      <x:c r="E627" s="3" t="n">
        <x:v>39032</x:v>
      </x:c>
      <x:c r="F627" s="3" t="n">
        <x:v>40918</x:v>
      </x:c>
      <x:c r="G627" s="3" t="n">
        <x:v>42745</x:v>
      </x:c>
      <x:c r="H627" s="3" t="n">
        <x:v/>
      </x:c>
      <x:c r="I627" s="3" t="n">
        <x:v/>
      </x:c>
      <x:c r="J627" s="3" t="n">
        <x:v/>
      </x:c>
      <x:c r="K627" t="str">
        <x:f>=HYPERLINK("https://learn.microsoft.com/lifecycle/products/microsoft-customer-care-framework-2005-net-20-edition?branch=live", "https://learn.microsoft.com/lifecycle/products/microsoft-customer-care-framework-2005-net-20-edition?branch=live")</x:f>
        <x:v>https://learn.microsoft.com/lifecycle/products/microsoft-customer-care-framework-2005-net-20-edition?branch=live</x:v>
      </x:c>
    </x:row>
    <x:row r="628">
      <x:c r="A628" t="str">
        <x:v>Microsoft Customer Care Framework 2008</x:v>
      </x:c>
      <x:c r="B628" t="str">
        <x:v/>
      </x:c>
      <x:c r="C628" t="str">
        <x:v/>
      </x:c>
      <x:c r="D628" t="str">
        <x:v>Fixed</x:v>
      </x:c>
      <x:c r="E628" s="3" t="n">
        <x:v>39326</x:v>
      </x:c>
      <x:c r="F628" s="3" t="n">
        <x:v>41191</x:v>
      </x:c>
      <x:c r="G628" s="3" t="n">
        <x:v>43018</x:v>
      </x:c>
      <x:c r="H628" s="3" t="n">
        <x:v/>
      </x:c>
      <x:c r="I628" s="3" t="n">
        <x:v/>
      </x:c>
      <x:c r="J628" s="3" t="n">
        <x:v/>
      </x:c>
      <x:c r="K628" t="str">
        <x:f>=HYPERLINK("https://learn.microsoft.com/lifecycle/products/microsoft-customer-care-framework-2008?branch=live", "https://learn.microsoft.com/lifecycle/products/microsoft-customer-care-framework-2008?branch=live")</x:f>
        <x:v>https://learn.microsoft.com/lifecycle/products/microsoft-customer-care-framework-2008?branch=live</x:v>
      </x:c>
    </x:row>
    <x:row r="629">
      <x:c r="A629" t="str">
        <x:v>Microsoft Customer Care Framework 2009</x:v>
      </x:c>
      <x:c r="B629" t="str">
        <x:v/>
      </x:c>
      <x:c r="C629" t="str">
        <x:v>Original Release</x:v>
      </x:c>
      <x:c r="D629" t="str">
        <x:v>Fixed</x:v>
      </x:c>
      <x:c r="E629" s="3" t="n">
        <x:v>39739</x:v>
      </x:c>
      <x:c r="F629" s="3" t="n">
        <x:v>41653</x:v>
      </x:c>
      <x:c r="G629" s="3" t="n">
        <x:v>43473</x:v>
      </x:c>
      <x:c r="H629" s="3" t="n">
        <x:v/>
      </x:c>
      <x:c r="I629" s="3" t="n">
        <x:v>39739</x:v>
      </x:c>
      <x:c r="J629" s="3" t="n">
        <x:v>40281</x:v>
      </x:c>
      <x:c r="K629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630">
      <x:c r="A630" t="str">
        <x:v>Microsoft Customer Care Framework 2009</x:v>
      </x:c>
      <x:c r="B630" t="str">
        <x:v/>
      </x:c>
      <x:c r="C630" t="str">
        <x:v>Service Pack 1</x:v>
      </x:c>
      <x:c r="D630" t="str">
        <x:v>Fixed</x:v>
      </x:c>
      <x:c r="E630" s="3" t="n">
        <x:v>39739</x:v>
      </x:c>
      <x:c r="F630" s="3" t="n">
        <x:v>41653</x:v>
      </x:c>
      <x:c r="G630" s="3" t="n">
        <x:v>43473</x:v>
      </x:c>
      <x:c r="H630" s="3" t="n">
        <x:v/>
      </x:c>
      <x:c r="I630" s="3" t="n">
        <x:v>39903</x:v>
      </x:c>
      <x:c r="J630" s="3" t="n">
        <x:v>43473</x:v>
      </x:c>
      <x:c r="K630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631">
      <x:c r="A631" t="str">
        <x:v>Microsoft Defender for Cloud</x:v>
      </x:c>
      <x:c r="B631" t="str">
        <x:v/>
      </x:c>
      <x:c r="C631" t="str">
        <x:v/>
      </x:c>
      <x:c r="D631" t="str">
        <x:v>Modern</x:v>
      </x:c>
      <x:c r="E631" s="3" t="n">
        <x:v>42572</x:v>
      </x:c>
      <x:c r="F631" s="3" t="n">
        <x:v/>
      </x:c>
      <x:c r="G631" s="3" t="n">
        <x:v/>
      </x:c>
      <x:c r="H631" s="3" t="n">
        <x:v/>
      </x:c>
      <x:c r="I631" s="3" t="n">
        <x:v/>
      </x:c>
      <x:c r="J631" s="3" t="n">
        <x:v/>
      </x:c>
      <x:c r="K631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632">
      <x:c r="A632" t="str">
        <x:v>Microsoft Defender for Endpoint</x:v>
      </x:c>
      <x:c r="B632" t="str">
        <x:v/>
      </x:c>
      <x:c r="C632" t="str">
        <x:v/>
      </x:c>
      <x:c r="D632" t="str">
        <x:v>Component</x:v>
      </x:c>
      <x:c r="E632" s="3" t="n">
        <x:v>42584</x:v>
      </x:c>
      <x:c r="F632" s="3" t="n">
        <x:v/>
      </x:c>
      <x:c r="G632" s="3" t="n">
        <x:v/>
      </x:c>
      <x:c r="H632" s="3" t="n">
        <x:v/>
      </x:c>
      <x:c r="I632" s="3" t="n">
        <x:v/>
      </x:c>
      <x:c r="J632" s="3" t="n">
        <x:v/>
      </x:c>
      <x:c r="K632" t="str">
        <x:f>=HYPERLINK("https://learn.microsoft.com/lifecycle/products/microsoft-defender-for-endpoint?branch=live", "https://learn.microsoft.com/lifecycle/products/microsoft-defender-for-endpoint?branch=live")</x:f>
        <x:v>https://learn.microsoft.com/lifecycle/products/microsoft-defender-for-endpoint?branch=live</x:v>
      </x:c>
    </x:row>
    <x:row r="633">
      <x:c r="A633" t="str">
        <x:v>Microsoft Defender for IoT</x:v>
      </x:c>
      <x:c r="B633" t="str">
        <x:v/>
      </x:c>
      <x:c r="C633" t="str">
        <x:v/>
      </x:c>
      <x:c r="D633" t="str">
        <x:v>Modern</x:v>
      </x:c>
      <x:c r="E633" s="3" t="n">
        <x:v>44200</x:v>
      </x:c>
      <x:c r="F633" s="3" t="n">
        <x:v/>
      </x:c>
      <x:c r="G633" s="3" t="n">
        <x:v/>
      </x:c>
      <x:c r="H633" s="3" t="n">
        <x:v/>
      </x:c>
      <x:c r="I633" s="3" t="n">
        <x:v/>
      </x:c>
      <x:c r="J633" s="3" t="n">
        <x:v/>
      </x:c>
      <x:c r="K633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634">
      <x:c r="A634" t="str">
        <x:v>Microsoft Deployment Agent 2013</x:v>
      </x:c>
      <x:c r="B634" t="str">
        <x:v/>
      </x:c>
      <x:c r="C634" t="str">
        <x:v/>
      </x:c>
      <x:c r="D634" t="str">
        <x:v>Fixed</x:v>
      </x:c>
      <x:c r="E634" s="3" t="n">
        <x:v>41654</x:v>
      </x:c>
      <x:c r="F634" s="3" t="n">
        <x:v>43564</x:v>
      </x:c>
      <x:c r="G634" s="3" t="n">
        <x:v>45391</x:v>
      </x:c>
      <x:c r="H634" s="3" t="n">
        <x:v/>
      </x:c>
      <x:c r="I634" s="3" t="n">
        <x:v/>
      </x:c>
      <x:c r="J634" s="3" t="n">
        <x:v/>
      </x:c>
      <x:c r="K634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635">
      <x:c r="A635" t="str">
        <x:v>Microsoft Diagnostics and Recovery Toolset 10.0</x:v>
      </x:c>
      <x:c r="B635" t="str">
        <x:v/>
      </x:c>
      <x:c r="C635" t="str">
        <x:v/>
      </x:c>
      <x:c r="D635" t="str">
        <x:v>Fixed</x:v>
      </x:c>
      <x:c r="E635" s="3" t="n">
        <x:v>42309</x:v>
      </x:c>
      <x:c r="F635" s="3" t="n">
        <x:v>44299</x:v>
      </x:c>
      <x:c r="G635" s="3" t="n">
        <x:v>46126</x:v>
      </x:c>
      <x:c r="H635" s="3" t="n">
        <x:v/>
      </x:c>
      <x:c r="I635" s="3" t="n">
        <x:v/>
      </x:c>
      <x:c r="J635" s="3" t="n">
        <x:v/>
      </x:c>
      <x:c r="K635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636">
      <x:c r="A636" t="str">
        <x:v>Microsoft Diagnostics and Recovery Toolset 6.5</x:v>
      </x:c>
      <x:c r="B636" t="str">
        <x:v/>
      </x:c>
      <x:c r="C636" t="str">
        <x:v/>
      </x:c>
      <x:c r="D636" t="str">
        <x:v>Fixed</x:v>
      </x:c>
      <x:c r="E636" s="3" t="n">
        <x:v>40150</x:v>
      </x:c>
      <x:c r="F636" s="3" t="n">
        <x:v>41653</x:v>
      </x:c>
      <x:c r="G636" s="3" t="n">
        <x:v>43473</x:v>
      </x:c>
      <x:c r="H636" s="3" t="n">
        <x:v/>
      </x:c>
      <x:c r="I636" s="3" t="n">
        <x:v/>
      </x:c>
      <x:c r="J636" s="3" t="n">
        <x:v/>
      </x:c>
      <x:c r="K636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637">
      <x:c r="A637" t="str">
        <x:v>Microsoft Diagnostics and Recovery Toolset 7.0</x:v>
      </x:c>
      <x:c r="B637" t="str">
        <x:v/>
      </x:c>
      <x:c r="C637" t="str">
        <x:v/>
      </x:c>
      <x:c r="D637" t="str">
        <x:v>Fixed</x:v>
      </x:c>
      <x:c r="E637" s="3" t="n">
        <x:v>40756</x:v>
      </x:c>
      <x:c r="F637" s="3" t="n">
        <x:v>42654</x:v>
      </x:c>
      <x:c r="G637" s="3" t="n">
        <x:v>44481</x:v>
      </x:c>
      <x:c r="H637" s="3" t="n">
        <x:v/>
      </x:c>
      <x:c r="I637" s="3" t="n">
        <x:v/>
      </x:c>
      <x:c r="J637" s="3" t="n">
        <x:v/>
      </x:c>
      <x:c r="K637" t="str">
        <x:f>=HYPERLINK("https://learn.microsoft.com/lifecycle/products/microsoft-diagnostics-and-recovery-toolset-70?branch=live", "https://learn.microsoft.com/lifecycle/products/microsoft-diagnostics-and-recovery-toolset-70?branch=live")</x:f>
        <x:v>https://learn.microsoft.com/lifecycle/products/microsoft-diagnostics-and-recovery-toolset-70?branch=live</x:v>
      </x:c>
    </x:row>
    <x:row r="638">
      <x:c r="A638" t="str">
        <x:v>Microsoft Diagnostics and Recovery Toolset 8.0</x:v>
      </x:c>
      <x:c r="B638" t="str">
        <x:v/>
      </x:c>
      <x:c r="C638" t="str">
        <x:v>Original Release</x:v>
      </x:c>
      <x:c r="D638" t="str">
        <x:v>Fixed</x:v>
      </x:c>
      <x:c r="E638" s="3" t="n">
        <x:v>41214</x:v>
      </x:c>
      <x:c r="F638" s="3" t="n">
        <x:v>43109</x:v>
      </x:c>
      <x:c r="G638" s="3" t="n">
        <x:v>44936</x:v>
      </x:c>
      <x:c r="H638" s="3" t="n">
        <x:v/>
      </x:c>
      <x:c r="I638" s="3" t="n">
        <x:v>41214</x:v>
      </x:c>
      <x:c r="J638" s="3" t="n">
        <x:v>41828</x:v>
      </x:c>
      <x:c r="K638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39">
      <x:c r="A639" t="str">
        <x:v>Microsoft Diagnostics and Recovery Toolset 8.0</x:v>
      </x:c>
      <x:c r="B639" t="str">
        <x:v/>
      </x:c>
      <x:c r="C639" t="str">
        <x:v>Service Pack 1</x:v>
      </x:c>
      <x:c r="D639" t="str">
        <x:v>Fixed</x:v>
      </x:c>
      <x:c r="E639" s="3" t="n">
        <x:v>41214</x:v>
      </x:c>
      <x:c r="F639" s="3" t="n">
        <x:v>43109</x:v>
      </x:c>
      <x:c r="G639" s="3" t="n">
        <x:v>44936</x:v>
      </x:c>
      <x:c r="H639" s="3" t="n">
        <x:v/>
      </x:c>
      <x:c r="I639" s="3" t="n">
        <x:v>41374</x:v>
      </x:c>
      <x:c r="J639" s="3" t="n">
        <x:v>44936</x:v>
      </x:c>
      <x:c r="K639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40">
      <x:c r="A640" t="str">
        <x:v>Microsoft Diagnostics and Recovery Toolset 8.1</x:v>
      </x:c>
      <x:c r="B640" t="str">
        <x:v/>
      </x:c>
      <x:c r="C640" t="str">
        <x:v/>
      </x:c>
      <x:c r="D640" t="str">
        <x:v>Fixed</x:v>
      </x:c>
      <x:c r="E640" s="3" t="n">
        <x:v>41676</x:v>
      </x:c>
      <x:c r="F640" s="3" t="n">
        <x:v>43564</x:v>
      </x:c>
      <x:c r="G640" s="3" t="n">
        <x:v>45391</x:v>
      </x:c>
      <x:c r="H640" s="3" t="n">
        <x:v/>
      </x:c>
      <x:c r="I640" s="3" t="n">
        <x:v/>
      </x:c>
      <x:c r="J640" s="3" t="n">
        <x:v/>
      </x:c>
      <x:c r="K640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641">
      <x:c r="A641" t="str">
        <x:v>Microsoft Edge</x:v>
      </x:c>
      <x:c r="B641" t="str">
        <x:v/>
      </x:c>
      <x:c r="C641" t="str">
        <x:v/>
      </x:c>
      <x:c r="D641" t="str">
        <x:v>Modern</x:v>
      </x:c>
      <x:c r="E641" s="3" t="n">
        <x:v>43845</x:v>
      </x:c>
      <x:c r="F641" s="3" t="n">
        <x:v/>
      </x:c>
      <x:c r="G641" s="3" t="n">
        <x:v/>
      </x:c>
      <x:c r="H641" s="3" t="n">
        <x:v/>
      </x:c>
      <x:c r="I641" s="3" t="n">
        <x:v/>
      </x:c>
      <x:c r="J641" s="3" t="n">
        <x:v/>
      </x:c>
      <x:c r="K641" t="str">
        <x:f>=HYPERLINK("https://learn.microsoft.com/lifecycle/products/microsoft-edge?branch=live", "https://learn.microsoft.com/lifecycle/products/microsoft-edge?branch=live")</x:f>
        <x:v>https://learn.microsoft.com/lifecycle/products/microsoft-edge?branch=live</x:v>
      </x:c>
    </x:row>
    <x:row r="642">
      <x:c r="A642" t="str">
        <x:v>Microsoft Edge Legacy</x:v>
      </x:c>
      <x:c r="B642" t="str">
        <x:v/>
      </x:c>
      <x:c r="C642" t="str">
        <x:v/>
      </x:c>
      <x:c r="D642" t="str">
        <x:v>Component</x:v>
      </x:c>
      <x:c r="E642" s="3" t="n">
        <x:v>42214</x:v>
      </x:c>
      <x:c r="F642" s="3" t="n">
        <x:v>44264</x:v>
      </x:c>
      <x:c r="G642" s="3" t="n">
        <x:v/>
      </x:c>
      <x:c r="H642" s="3" t="n">
        <x:v/>
      </x:c>
      <x:c r="I642" s="3" t="n">
        <x:v/>
      </x:c>
      <x:c r="J642" s="3" t="n">
        <x:v/>
      </x:c>
      <x:c r="K642" t="str">
        <x:f>=HYPERLINK("https://learn.microsoft.com/lifecycle/products/microsoft-edge-legacy?branch=live", "https://learn.microsoft.com/lifecycle/products/microsoft-edge-legacy?branch=live")</x:f>
        <x:v>https://learn.microsoft.com/lifecycle/products/microsoft-edge-legacy?branch=live</x:v>
      </x:c>
    </x:row>
    <x:row r="643">
      <x:c r="A643" t="str">
        <x:v>Microsoft Edge WebView2</x:v>
      </x:c>
      <x:c r="B643" t="str">
        <x:v/>
      </x:c>
      <x:c r="C643" t="str">
        <x:v/>
      </x:c>
      <x:c r="D643" t="str">
        <x:v>Modern</x:v>
      </x:c>
      <x:c r="E643" s="3" t="n">
        <x:v>44123</x:v>
      </x:c>
      <x:c r="F643" s="3" t="n">
        <x:v/>
      </x:c>
      <x:c r="G643" s="3" t="n">
        <x:v/>
      </x:c>
      <x:c r="H643" s="3" t="n">
        <x:v/>
      </x:c>
      <x:c r="I643" s="3" t="n">
        <x:v/>
      </x:c>
      <x:c r="J643" s="3" t="n">
        <x:v/>
      </x:c>
      <x:c r="K643" t="str">
        <x:f>=HYPERLINK("https://learn.microsoft.com/lifecycle/products/microsoft-edge-webview2?branch=live", "https://learn.microsoft.com/lifecycle/products/microsoft-edge-webview2?branch=live")</x:f>
        <x:v>https://learn.microsoft.com/lifecycle/products/microsoft-edge-webview2?branch=live</x:v>
      </x:c>
    </x:row>
    <x:row r="644">
      <x:c r="A644" t="str">
        <x:v>Microsoft Enterprise Desktop Virtualization 1.0</x:v>
      </x:c>
      <x:c r="B644" t="str">
        <x:v>Enterprise</x:v>
      </x:c>
      <x:c r="C644" t="str">
        <x:v>Original Release</x:v>
      </x:c>
      <x:c r="D644" t="str">
        <x:v>Fixed</x:v>
      </x:c>
      <x:c r="E644" s="3" t="n">
        <x:v>39663</x:v>
      </x:c>
      <x:c r="F644" s="3" t="n">
        <x:v>41555</x:v>
      </x:c>
      <x:c r="G644" s="3" t="n">
        <x:v>43382</x:v>
      </x:c>
      <x:c r="H644" s="3" t="n">
        <x:v/>
      </x:c>
      <x:c r="I644" s="3" t="n">
        <x:v>39663</x:v>
      </x:c>
      <x:c r="J644" s="3" t="n">
        <x:v>40645</x:v>
      </x:c>
      <x:c r="K644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45">
      <x:c r="A645" t="str">
        <x:v>Microsoft Enterprise Desktop Virtualization 1.0</x:v>
      </x:c>
      <x:c r="B645" t="str">
        <x:v>Enterprise</x:v>
      </x:c>
      <x:c r="C645" t="str">
        <x:v>Service Pack 1</x:v>
      </x:c>
      <x:c r="D645" t="str">
        <x:v>Fixed</x:v>
      </x:c>
      <x:c r="E645" s="3" t="n">
        <x:v>39663</x:v>
      </x:c>
      <x:c r="F645" s="3" t="n">
        <x:v>41555</x:v>
      </x:c>
      <x:c r="G645" s="3" t="n">
        <x:v>43382</x:v>
      </x:c>
      <x:c r="H645" s="3" t="n">
        <x:v/>
      </x:c>
      <x:c r="I645" s="3" t="n">
        <x:v>40210</x:v>
      </x:c>
      <x:c r="J645" s="3" t="n">
        <x:v>43382</x:v>
      </x:c>
      <x:c r="K645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46">
      <x:c r="A646" t="str">
        <x:v>Microsoft Enterprise Desktop Virtualization 2.0</x:v>
      </x:c>
      <x:c r="B646" t="str">
        <x:v>Enterprise</x:v>
      </x:c>
      <x:c r="C646" t="str">
        <x:v/>
      </x:c>
      <x:c r="D646" t="str">
        <x:v>Fixed</x:v>
      </x:c>
      <x:c r="E646" s="3" t="n">
        <x:v>40612</x:v>
      </x:c>
      <x:c r="F646" s="3" t="n">
        <x:v>42472</x:v>
      </x:c>
      <x:c r="G646" s="3" t="n">
        <x:v>44299</x:v>
      </x:c>
      <x:c r="H646" s="3" t="n">
        <x:v/>
      </x:c>
      <x:c r="I646" s="3" t="n">
        <x:v/>
      </x:c>
      <x:c r="J646" s="3" t="n">
        <x:v/>
      </x:c>
      <x:c r="K646" t="str">
        <x:f>=HYPERLINK("https://learn.microsoft.com/lifecycle/products/microsoft-enterprise-desktop-virtualization-20?branch=live", "https://learn.microsoft.com/lifecycle/products/microsoft-enterprise-desktop-virtualization-20?branch=live")</x:f>
        <x:v>https://learn.microsoft.com/lifecycle/products/microsoft-enterprise-desktop-virtualization-20?branch=live</x:v>
      </x:c>
    </x:row>
    <x:row r="647">
      <x:c r="A647" t="str">
        <x:v>Microsoft Excel 2004 for Mac</x:v>
      </x:c>
      <x:c r="B647" t="str">
        <x:v/>
      </x:c>
      <x:c r="C647" t="str">
        <x:v/>
      </x:c>
      <x:c r="D647" t="str">
        <x:v>Fixed</x:v>
      </x:c>
      <x:c r="E647" s="3" t="n">
        <x:v>38197</x:v>
      </x:c>
      <x:c r="F647" s="3" t="n">
        <x:v>40918</x:v>
      </x:c>
      <x:c r="G647" s="3" t="n">
        <x:v/>
      </x:c>
      <x:c r="H647" s="3" t="n">
        <x:v/>
      </x:c>
      <x:c r="I647" s="3" t="n">
        <x:v/>
      </x:c>
      <x:c r="J647" s="3" t="n">
        <x:v/>
      </x:c>
      <x:c r="K647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648">
      <x:c r="A648" t="str">
        <x:v>Microsoft Forecaster 7.0</x:v>
      </x:c>
      <x:c r="B648" t="str">
        <x:v/>
      </x:c>
      <x:c r="C648" t="str">
        <x:v>Original Release</x:v>
      </x:c>
      <x:c r="D648" t="str">
        <x:v>Fixed</x:v>
      </x:c>
      <x:c r="E648" s="3" t="n">
        <x:v>39232</x:v>
      </x:c>
      <x:c r="F648" s="3" t="n">
        <x:v>41828</x:v>
      </x:c>
      <x:c r="G648" s="3" t="n">
        <x:v>43655</x:v>
      </x:c>
      <x:c r="H648" s="3" t="n">
        <x:v/>
      </x:c>
      <x:c r="I648" s="3" t="n">
        <x:v>39232</x:v>
      </x:c>
      <x:c r="J648" s="3" t="n">
        <x:v>39826</x:v>
      </x:c>
      <x:c r="K648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9">
      <x:c r="A649" t="str">
        <x:v>Microsoft Forecaster 7.0</x:v>
      </x:c>
      <x:c r="B649" t="str">
        <x:v/>
      </x:c>
      <x:c r="C649" t="str">
        <x:v>Service Pack 1</x:v>
      </x:c>
      <x:c r="D649" t="str">
        <x:v>Fixed</x:v>
      </x:c>
      <x:c r="E649" s="3" t="n">
        <x:v>39232</x:v>
      </x:c>
      <x:c r="F649" s="3" t="n">
        <x:v>41828</x:v>
      </x:c>
      <x:c r="G649" s="3" t="n">
        <x:v>43655</x:v>
      </x:c>
      <x:c r="H649" s="3" t="n">
        <x:v/>
      </x:c>
      <x:c r="I649" s="3" t="n">
        <x:v>39387</x:v>
      </x:c>
      <x:c r="J649" s="3" t="n">
        <x:v>40008</x:v>
      </x:c>
      <x:c r="K649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50">
      <x:c r="A650" t="str">
        <x:v>Microsoft Forecaster 7.0</x:v>
      </x:c>
      <x:c r="B650" t="str">
        <x:v/>
      </x:c>
      <x:c r="C650" t="str">
        <x:v>Service Pack 2</x:v>
      </x:c>
      <x:c r="D650" t="str">
        <x:v>Fixed</x:v>
      </x:c>
      <x:c r="E650" s="3" t="n">
        <x:v>39232</x:v>
      </x:c>
      <x:c r="F650" s="3" t="n">
        <x:v>41828</x:v>
      </x:c>
      <x:c r="G650" s="3" t="n">
        <x:v>43655</x:v>
      </x:c>
      <x:c r="H650" s="3" t="n">
        <x:v/>
      </x:c>
      <x:c r="I650" s="3" t="n">
        <x:v>39612</x:v>
      </x:c>
      <x:c r="J650" s="3" t="n">
        <x:v>40281</x:v>
      </x:c>
      <x:c r="K650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51">
      <x:c r="A651" t="str">
        <x:v>Microsoft Forecaster 7.0</x:v>
      </x:c>
      <x:c r="B651" t="str">
        <x:v/>
      </x:c>
      <x:c r="C651" t="str">
        <x:v>Service Pack 3</x:v>
      </x:c>
      <x:c r="D651" t="str">
        <x:v>Fixed</x:v>
      </x:c>
      <x:c r="E651" s="3" t="n">
        <x:v>39232</x:v>
      </x:c>
      <x:c r="F651" s="3" t="n">
        <x:v>41828</x:v>
      </x:c>
      <x:c r="G651" s="3" t="n">
        <x:v>43655</x:v>
      </x:c>
      <x:c r="H651" s="3" t="n">
        <x:v/>
      </x:c>
      <x:c r="I651" s="3" t="n">
        <x:v>39903</x:v>
      </x:c>
      <x:c r="J651" s="3" t="n">
        <x:v>41100</x:v>
      </x:c>
      <x:c r="K651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52">
      <x:c r="A652" t="str">
        <x:v>Microsoft Forecaster 7.0</x:v>
      </x:c>
      <x:c r="B652" t="str">
        <x:v/>
      </x:c>
      <x:c r="C652" t="str">
        <x:v>Service Pack 4</x:v>
      </x:c>
      <x:c r="D652" t="str">
        <x:v>Fixed</x:v>
      </x:c>
      <x:c r="E652" s="3" t="n">
        <x:v>39232</x:v>
      </x:c>
      <x:c r="F652" s="3" t="n">
        <x:v>41828</x:v>
      </x:c>
      <x:c r="G652" s="3" t="n">
        <x:v>43655</x:v>
      </x:c>
      <x:c r="H652" s="3" t="n">
        <x:v/>
      </x:c>
      <x:c r="I652" s="3" t="n">
        <x:v>40721</x:v>
      </x:c>
      <x:c r="J652" s="3" t="n">
        <x:v>42199</x:v>
      </x:c>
      <x:c r="K652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53">
      <x:c r="A653" t="str">
        <x:v>Microsoft Forecaster 7.0</x:v>
      </x:c>
      <x:c r="B653" t="str">
        <x:v/>
      </x:c>
      <x:c r="C653" t="str">
        <x:v>Service Pack 5</x:v>
      </x:c>
      <x:c r="D653" t="str">
        <x:v>Fixed</x:v>
      </x:c>
      <x:c r="E653" s="3" t="n">
        <x:v>39232</x:v>
      </x:c>
      <x:c r="F653" s="3" t="n">
        <x:v>41828</x:v>
      </x:c>
      <x:c r="G653" s="3" t="n">
        <x:v>43655</x:v>
      </x:c>
      <x:c r="H653" s="3" t="n">
        <x:v/>
      </x:c>
      <x:c r="I653" s="3" t="n">
        <x:v>41778</x:v>
      </x:c>
      <x:c r="J653" s="3" t="n">
        <x:v>43655</x:v>
      </x:c>
      <x:c r="K653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54">
      <x:c r="A654" t="str">
        <x:v>Microsoft Forefront Client Security</x:v>
      </x:c>
      <x:c r="B654" t="str">
        <x:v/>
      </x:c>
      <x:c r="C654" t="str">
        <x:v/>
      </x:c>
      <x:c r="D654" t="str">
        <x:v>Fixed</x:v>
      </x:c>
      <x:c r="E654" s="3" t="n">
        <x:v>39296</x:v>
      </x:c>
      <x:c r="F654" s="3" t="n">
        <x:v/>
      </x:c>
      <x:c r="G654" s="3" t="n">
        <x:v>42199</x:v>
      </x:c>
      <x:c r="H654" s="3" t="n">
        <x:v/>
      </x:c>
      <x:c r="I654" s="3" t="n">
        <x:v/>
      </x:c>
      <x:c r="J654" s="3" t="n">
        <x:v/>
      </x:c>
      <x:c r="K654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655">
      <x:c r="A655" t="str">
        <x:v>Microsoft Forefront Endpoint Protection 2010</x:v>
      </x:c>
      <x:c r="B655" t="str">
        <x:v/>
      </x:c>
      <x:c r="C655" t="str">
        <x:v/>
      </x:c>
      <x:c r="D655" t="str">
        <x:v>Fixed</x:v>
      </x:c>
      <x:c r="E655" s="3" t="n">
        <x:v>40633</x:v>
      </x:c>
      <x:c r="F655" s="3" t="n">
        <x:v>41828</x:v>
      </x:c>
      <x:c r="G655" s="3" t="n">
        <x:v>43655</x:v>
      </x:c>
      <x:c r="H655" s="3" t="n">
        <x:v/>
      </x:c>
      <x:c r="I655" s="3" t="n">
        <x:v/>
      </x:c>
      <x:c r="J655" s="3" t="n">
        <x:v/>
      </x:c>
      <x:c r="K655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656">
      <x:c r="A656" t="str">
        <x:v>Microsoft Forefront Identity Manager 2010</x:v>
      </x:c>
      <x:c r="B656" t="str">
        <x:v/>
      </x:c>
      <x:c r="C656" t="str">
        <x:v/>
      </x:c>
      <x:c r="D656" t="str">
        <x:v>Fixed</x:v>
      </x:c>
      <x:c r="E656" s="3" t="n">
        <x:v>40325</x:v>
      </x:c>
      <x:c r="F656" s="3" t="n">
        <x:v>43018</x:v>
      </x:c>
      <x:c r="G656" s="3" t="n">
        <x:v>44845</x:v>
      </x:c>
      <x:c r="H656" s="3" t="n">
        <x:v/>
      </x:c>
      <x:c r="I656" s="3" t="n">
        <x:v/>
      </x:c>
      <x:c r="J656" s="3" t="n">
        <x:v/>
      </x:c>
      <x:c r="K656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657">
      <x:c r="A657" t="str">
        <x:v>Microsoft Forefront Identity Manager 2010 R2</x:v>
      </x:c>
      <x:c r="B657" t="str">
        <x:v/>
      </x:c>
      <x:c r="C657" t="str">
        <x:v>Original Release</x:v>
      </x:c>
      <x:c r="D657" t="str">
        <x:v>Fixed</x:v>
      </x:c>
      <x:c r="E657" s="3" t="n">
        <x:v>41114</x:v>
      </x:c>
      <x:c r="F657" s="3" t="n">
        <x:v>43018</x:v>
      </x:c>
      <x:c r="G657" s="3" t="n">
        <x:v>44845</x:v>
      </x:c>
      <x:c r="H657" s="3" t="n">
        <x:v/>
      </x:c>
      <x:c r="I657" s="3" t="n">
        <x:v>41114</x:v>
      </x:c>
      <x:c r="J657" s="3" t="n">
        <x:v>41737</x:v>
      </x:c>
      <x:c r="K657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658">
      <x:c r="A658" t="str">
        <x:v>Microsoft Forefront Identity Manager 2010 R2</x:v>
      </x:c>
      <x:c r="B658" t="str">
        <x:v/>
      </x:c>
      <x:c r="C658" t="str">
        <x:v>Service Pack 1</x:v>
      </x:c>
      <x:c r="D658" t="str">
        <x:v>Fixed</x:v>
      </x:c>
      <x:c r="E658" s="3" t="n">
        <x:v>41114</x:v>
      </x:c>
      <x:c r="F658" s="3" t="n">
        <x:v>43018</x:v>
      </x:c>
      <x:c r="G658" s="3" t="n">
        <x:v>44845</x:v>
      </x:c>
      <x:c r="H658" s="3" t="n">
        <x:v/>
      </x:c>
      <x:c r="I658" s="3" t="n">
        <x:v>41289</x:v>
      </x:c>
      <x:c r="J658" s="3" t="n">
        <x:v>44845</x:v>
      </x:c>
      <x:c r="K658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659">
      <x:c r="A659" t="str">
        <x:v>Microsoft Forefront Server Security Management Console</x:v>
      </x:c>
      <x:c r="B659" t="str">
        <x:v/>
      </x:c>
      <x:c r="C659" t="str">
        <x:v/>
      </x:c>
      <x:c r="D659" t="str">
        <x:v>Fixed</x:v>
      </x:c>
      <x:c r="E659" s="3" t="n">
        <x:v>39457</x:v>
      </x:c>
      <x:c r="F659" s="3" t="n">
        <x:v>41737</x:v>
      </x:c>
      <x:c r="G659" s="3" t="n">
        <x:v/>
      </x:c>
      <x:c r="H659" s="3" t="n">
        <x:v/>
      </x:c>
      <x:c r="I659" s="3" t="n">
        <x:v/>
      </x:c>
      <x:c r="J659" s="3" t="n">
        <x:v/>
      </x:c>
      <x:c r="K659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660">
      <x:c r="A660" t="str">
        <x:v>Microsoft Forefront Threat Management Gateway 2010</x:v>
      </x:c>
      <x:c r="B660" t="str">
        <x:v>Enterprise</x:v>
      </x:c>
      <x:c r="C660" t="str">
        <x:v>Original Release</x:v>
      </x:c>
      <x:c r="D660" t="str">
        <x:v>Fixed</x:v>
      </x:c>
      <x:c r="E660" s="3" t="n">
        <x:v>40148</x:v>
      </x:c>
      <x:c r="F660" s="3" t="n">
        <x:v>42108</x:v>
      </x:c>
      <x:c r="G660" s="3" t="n">
        <x:v>43935</x:v>
      </x:c>
      <x:c r="H660" s="3" t="n">
        <x:v/>
      </x:c>
      <x:c r="I660" s="3" t="n">
        <x:v>40148</x:v>
      </x:c>
      <x:c r="J660" s="3" t="n">
        <x:v>40736</x:v>
      </x:c>
      <x:c r="K660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61">
      <x:c r="A661" t="str">
        <x:v>Microsoft Forefront Threat Management Gateway 2010</x:v>
      </x:c>
      <x:c r="B661" t="str">
        <x:v>Enterprise</x:v>
      </x:c>
      <x:c r="C661" t="str">
        <x:v>Service Pack 1</x:v>
      </x:c>
      <x:c r="D661" t="str">
        <x:v>Fixed</x:v>
      </x:c>
      <x:c r="E661" s="3" t="n">
        <x:v>40148</x:v>
      </x:c>
      <x:c r="F661" s="3" t="n">
        <x:v>42108</x:v>
      </x:c>
      <x:c r="G661" s="3" t="n">
        <x:v>43935</x:v>
      </x:c>
      <x:c r="H661" s="3" t="n">
        <x:v/>
      </x:c>
      <x:c r="I661" s="3" t="n">
        <x:v>40336</x:v>
      </x:c>
      <x:c r="J661" s="3" t="n">
        <x:v>41282</x:v>
      </x:c>
      <x:c r="K661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62">
      <x:c r="A662" t="str">
        <x:v>Microsoft Forefront Threat Management Gateway 2010</x:v>
      </x:c>
      <x:c r="B662" t="str">
        <x:v>Enterprise</x:v>
      </x:c>
      <x:c r="C662" t="str">
        <x:v>Service Pack 2</x:v>
      </x:c>
      <x:c r="D662" t="str">
        <x:v>Fixed</x:v>
      </x:c>
      <x:c r="E662" s="3" t="n">
        <x:v>40148</x:v>
      </x:c>
      <x:c r="F662" s="3" t="n">
        <x:v>42108</x:v>
      </x:c>
      <x:c r="G662" s="3" t="n">
        <x:v>43935</x:v>
      </x:c>
      <x:c r="H662" s="3" t="n">
        <x:v/>
      </x:c>
      <x:c r="I662" s="3" t="n">
        <x:v>40820</x:v>
      </x:c>
      <x:c r="J662" s="3" t="n">
        <x:v>43935</x:v>
      </x:c>
      <x:c r="K662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63">
      <x:c r="A663" t="str">
        <x:v>Microsoft Forefront Threat Management Gateway 2010</x:v>
      </x:c>
      <x:c r="B663" t="str">
        <x:v>Standard</x:v>
      </x:c>
      <x:c r="C663" t="str">
        <x:v>Original Release</x:v>
      </x:c>
      <x:c r="D663" t="str">
        <x:v>Fixed</x:v>
      </x:c>
      <x:c r="E663" s="3" t="n">
        <x:v>40148</x:v>
      </x:c>
      <x:c r="F663" s="3" t="n">
        <x:v>42108</x:v>
      </x:c>
      <x:c r="G663" s="3" t="n">
        <x:v>43935</x:v>
      </x:c>
      <x:c r="H663" s="3" t="n">
        <x:v/>
      </x:c>
      <x:c r="I663" s="3" t="n">
        <x:v>40148</x:v>
      </x:c>
      <x:c r="J663" s="3" t="n">
        <x:v>40736</x:v>
      </x:c>
      <x:c r="K663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64">
      <x:c r="A664" t="str">
        <x:v>Microsoft Forefront Threat Management Gateway 2010</x:v>
      </x:c>
      <x:c r="B664" t="str">
        <x:v>Standard</x:v>
      </x:c>
      <x:c r="C664" t="str">
        <x:v>Service Pack 1</x:v>
      </x:c>
      <x:c r="D664" t="str">
        <x:v>Fixed</x:v>
      </x:c>
      <x:c r="E664" s="3" t="n">
        <x:v>40148</x:v>
      </x:c>
      <x:c r="F664" s="3" t="n">
        <x:v>42108</x:v>
      </x:c>
      <x:c r="G664" s="3" t="n">
        <x:v>43935</x:v>
      </x:c>
      <x:c r="H664" s="3" t="n">
        <x:v/>
      </x:c>
      <x:c r="I664" s="3" t="n">
        <x:v>40336</x:v>
      </x:c>
      <x:c r="J664" s="3" t="n">
        <x:v>41282</x:v>
      </x:c>
      <x:c r="K66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65">
      <x:c r="A665" t="str">
        <x:v>Microsoft Forefront Threat Management Gateway 2010</x:v>
      </x:c>
      <x:c r="B665" t="str">
        <x:v>Standard</x:v>
      </x:c>
      <x:c r="C665" t="str">
        <x:v>Service Pack 2</x:v>
      </x:c>
      <x:c r="D665" t="str">
        <x:v>Fixed</x:v>
      </x:c>
      <x:c r="E665" s="3" t="n">
        <x:v>40148</x:v>
      </x:c>
      <x:c r="F665" s="3" t="n">
        <x:v>42108</x:v>
      </x:c>
      <x:c r="G665" s="3" t="n">
        <x:v>43935</x:v>
      </x:c>
      <x:c r="H665" s="3" t="n">
        <x:v/>
      </x:c>
      <x:c r="I665" s="3" t="n">
        <x:v>40820</x:v>
      </x:c>
      <x:c r="J665" s="3" t="n">
        <x:v>43935</x:v>
      </x:c>
      <x:c r="K66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66">
      <x:c r="A666" t="str">
        <x:v>Microsoft Forefront Threat Management Gateway Web Protection Services</x:v>
      </x:c>
      <x:c r="B666" t="str">
        <x:v/>
      </x:c>
      <x:c r="C666" t="str">
        <x:v/>
      </x:c>
      <x:c r="D666" t="str">
        <x:v>Fixed</x:v>
      </x:c>
      <x:c r="E666" s="3" t="n">
        <x:v>40148</x:v>
      </x:c>
      <x:c r="F666" s="3" t="n">
        <x:v>42369</x:v>
      </x:c>
      <x:c r="G666" s="3" t="n">
        <x:v/>
      </x:c>
      <x:c r="H666" s="3" t="n">
        <x:v/>
      </x:c>
      <x:c r="I666" s="3" t="n">
        <x:v/>
      </x:c>
      <x:c r="J666" s="3" t="n">
        <x:v/>
      </x:c>
      <x:c r="K666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667">
      <x:c r="A667" t="str">
        <x:v>Microsoft Forefront Threat Management Gateway, Medium Business Edition</x:v>
      </x:c>
      <x:c r="B667" t="str">
        <x:v>Business</x:v>
      </x:c>
      <x:c r="C667" t="str">
        <x:v/>
      </x:c>
      <x:c r="D667" t="str">
        <x:v>Fixed</x:v>
      </x:c>
      <x:c r="E667" s="3" t="n">
        <x:v>39764</x:v>
      </x:c>
      <x:c r="F667" s="3" t="n">
        <x:v>41590</x:v>
      </x:c>
      <x:c r="G667" s="3" t="n">
        <x:v>43416</x:v>
      </x:c>
      <x:c r="H667" s="3" t="n">
        <x:v/>
      </x:c>
      <x:c r="I667" s="3" t="n">
        <x:v/>
      </x:c>
      <x:c r="J667" s="3" t="n">
        <x:v/>
      </x:c>
      <x:c r="K667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  <x:row r="668">
      <x:c r="A668" t="str">
        <x:v>Microsoft Forefront Unified Access Gateway 2010</x:v>
      </x:c>
      <x:c r="B668" t="str">
        <x:v/>
      </x:c>
      <x:c r="C668" t="str">
        <x:v>Original Release</x:v>
      </x:c>
      <x:c r="D668" t="str">
        <x:v>Fixed</x:v>
      </x:c>
      <x:c r="E668" s="3" t="n">
        <x:v>40204</x:v>
      </x:c>
      <x:c r="F668" s="3" t="n">
        <x:v>42108</x:v>
      </x:c>
      <x:c r="G668" s="3" t="n">
        <x:v>43935</x:v>
      </x:c>
      <x:c r="H668" s="3" t="n">
        <x:v/>
      </x:c>
      <x:c r="I668" s="3" t="n">
        <x:v>40204</x:v>
      </x:c>
      <x:c r="J668" s="3" t="n">
        <x:v>40554</x:v>
      </x:c>
      <x:c r="K668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9">
      <x:c r="A669" t="str">
        <x:v>Microsoft Forefront Unified Access Gateway 2010</x:v>
      </x:c>
      <x:c r="B669" t="str">
        <x:v/>
      </x:c>
      <x:c r="C669" t="str">
        <x:v>Service Pack 1</x:v>
      </x:c>
      <x:c r="D669" t="str">
        <x:v>Fixed</x:v>
      </x:c>
      <x:c r="E669" s="3" t="n">
        <x:v>40204</x:v>
      </x:c>
      <x:c r="F669" s="3" t="n">
        <x:v>42108</x:v>
      </x:c>
      <x:c r="G669" s="3" t="n">
        <x:v>43935</x:v>
      </x:c>
      <x:c r="H669" s="3" t="n">
        <x:v/>
      </x:c>
      <x:c r="I669" s="3" t="n">
        <x:v>40522</x:v>
      </x:c>
      <x:c r="J669" s="3" t="n">
        <x:v>41555</x:v>
      </x:c>
      <x:c r="K669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70">
      <x:c r="A670" t="str">
        <x:v>Microsoft Forefront Unified Access Gateway 2010</x:v>
      </x:c>
      <x:c r="B670" t="str">
        <x:v/>
      </x:c>
      <x:c r="C670" t="str">
        <x:v>Service Pack 2</x:v>
      </x:c>
      <x:c r="D670" t="str">
        <x:v>Fixed</x:v>
      </x:c>
      <x:c r="E670" s="3" t="n">
        <x:v>40204</x:v>
      </x:c>
      <x:c r="F670" s="3" t="n">
        <x:v>42108</x:v>
      </x:c>
      <x:c r="G670" s="3" t="n">
        <x:v>43935</x:v>
      </x:c>
      <x:c r="H670" s="3" t="n">
        <x:v/>
      </x:c>
      <x:c r="I670" s="3" t="n">
        <x:v>41127</x:v>
      </x:c>
      <x:c r="J670" s="3" t="n">
        <x:v>41737</x:v>
      </x:c>
      <x:c r="K670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71">
      <x:c r="A671" t="str">
        <x:v>Microsoft Forefront Unified Access Gateway 2010</x:v>
      </x:c>
      <x:c r="B671" t="str">
        <x:v/>
      </x:c>
      <x:c r="C671" t="str">
        <x:v>Service Pack 3</x:v>
      </x:c>
      <x:c r="D671" t="str">
        <x:v>Fixed</x:v>
      </x:c>
      <x:c r="E671" s="3" t="n">
        <x:v>40204</x:v>
      </x:c>
      <x:c r="F671" s="3" t="n">
        <x:v>42108</x:v>
      </x:c>
      <x:c r="G671" s="3" t="n">
        <x:v>43935</x:v>
      </x:c>
      <x:c r="H671" s="3" t="n">
        <x:v/>
      </x:c>
      <x:c r="I671" s="3" t="n">
        <x:v>41323</x:v>
      </x:c>
      <x:c r="J671" s="3" t="n">
        <x:v>42017</x:v>
      </x:c>
      <x:c r="K671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72">
      <x:c r="A672" t="str">
        <x:v>Microsoft Forefront Unified Access Gateway 2010</x:v>
      </x:c>
      <x:c r="B672" t="str">
        <x:v/>
      </x:c>
      <x:c r="C672" t="str">
        <x:v>Service Pack 4</x:v>
      </x:c>
      <x:c r="D672" t="str">
        <x:v>Fixed</x:v>
      </x:c>
      <x:c r="E672" s="3" t="n">
        <x:v>40204</x:v>
      </x:c>
      <x:c r="F672" s="3" t="n">
        <x:v>42108</x:v>
      </x:c>
      <x:c r="G672" s="3" t="n">
        <x:v>43935</x:v>
      </x:c>
      <x:c r="H672" s="3" t="n">
        <x:v/>
      </x:c>
      <x:c r="I672" s="3" t="n">
        <x:v>41598</x:v>
      </x:c>
      <x:c r="J672" s="3" t="n">
        <x:v>43935</x:v>
      </x:c>
      <x:c r="K672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73">
      <x:c r="A673" t="str">
        <x:v>Microsoft Genomics</x:v>
      </x:c>
      <x:c r="B673" t="str">
        <x:v/>
      </x:c>
      <x:c r="C673" t="str">
        <x:v/>
      </x:c>
      <x:c r="D673" t="str">
        <x:v>Modern</x:v>
      </x:c>
      <x:c r="E673" s="3" t="n">
        <x:v>43038</x:v>
      </x:c>
      <x:c r="F673" s="3" t="n">
        <x:v/>
      </x:c>
      <x:c r="G673" s="3" t="n">
        <x:v/>
      </x:c>
      <x:c r="H673" s="3" t="n">
        <x:v>45663</x:v>
      </x:c>
      <x:c r="I673" s="3" t="n">
        <x:v/>
      </x:c>
      <x:c r="J673" s="3" t="n">
        <x:v/>
      </x:c>
      <x:c r="K673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674">
      <x:c r="A674" t="str">
        <x:v>Microsoft Helmsman 4.0</x:v>
      </x:c>
      <x:c r="B674" t="str">
        <x:v/>
      </x:c>
      <x:c r="C674" t="str">
        <x:v/>
      </x:c>
      <x:c r="D674" t="str">
        <x:v>Fixed</x:v>
      </x:c>
      <x:c r="E674" s="3" t="n">
        <x:v>38290</x:v>
      </x:c>
      <x:c r="F674" s="3" t="n">
        <x:v>39826</x:v>
      </x:c>
      <x:c r="G674" s="3" t="n">
        <x:v>41653</x:v>
      </x:c>
      <x:c r="H674" s="3" t="n">
        <x:v/>
      </x:c>
      <x:c r="I674" s="3" t="n">
        <x:v/>
      </x:c>
      <x:c r="J674" s="3" t="n">
        <x:v/>
      </x:c>
      <x:c r="K674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675">
      <x:c r="A675" t="str">
        <x:v>Microsoft Host Integration Server 2004</x:v>
      </x:c>
      <x:c r="B675" t="str">
        <x:v>Developer</x:v>
      </x:c>
      <x:c r="C675" t="str">
        <x:v>Original Release</x:v>
      </x:c>
      <x:c r="D675" t="str">
        <x:v>Fixed</x:v>
      </x:c>
      <x:c r="E675" s="3" t="n">
        <x:v>38290</x:v>
      </x:c>
      <x:c r="F675" s="3" t="n">
        <x:v>40190</x:v>
      </x:c>
      <x:c r="G675" s="3" t="n">
        <x:v>42017</x:v>
      </x:c>
      <x:c r="H675" s="3" t="n">
        <x:v/>
      </x:c>
      <x:c r="I675" s="3" t="n">
        <x:v>38290</x:v>
      </x:c>
      <x:c r="J675" s="3" t="n">
        <x:v>39643</x:v>
      </x:c>
      <x:c r="K675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6">
      <x:c r="A676" t="str">
        <x:v>Microsoft Host Integration Server 2004</x:v>
      </x:c>
      <x:c r="B676" t="str">
        <x:v>Developer</x:v>
      </x:c>
      <x:c r="C676" t="str">
        <x:v>Service Pack 1</x:v>
      </x:c>
      <x:c r="D676" t="str">
        <x:v>Fixed</x:v>
      </x:c>
      <x:c r="E676" s="3" t="n">
        <x:v>38290</x:v>
      </x:c>
      <x:c r="F676" s="3" t="n">
        <x:v>40190</x:v>
      </x:c>
      <x:c r="G676" s="3" t="n">
        <x:v>42017</x:v>
      </x:c>
      <x:c r="H676" s="3" t="n">
        <x:v/>
      </x:c>
      <x:c r="I676" s="3" t="n">
        <x:v>39309</x:v>
      </x:c>
      <x:c r="J676" s="3" t="n">
        <x:v>42017</x:v>
      </x:c>
      <x:c r="K676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7">
      <x:c r="A677" t="str">
        <x:v>Microsoft Host Integration Server 2004</x:v>
      </x:c>
      <x:c r="B677" t="str">
        <x:v>Enterprise</x:v>
      </x:c>
      <x:c r="C677" t="str">
        <x:v>Original Release</x:v>
      </x:c>
      <x:c r="D677" t="str">
        <x:v>Fixed</x:v>
      </x:c>
      <x:c r="E677" s="3" t="n">
        <x:v>38290</x:v>
      </x:c>
      <x:c r="F677" s="3" t="n">
        <x:v>40190</x:v>
      </x:c>
      <x:c r="G677" s="3" t="n">
        <x:v>42017</x:v>
      </x:c>
      <x:c r="H677" s="3" t="n">
        <x:v/>
      </x:c>
      <x:c r="I677" s="3" t="n">
        <x:v>38290</x:v>
      </x:c>
      <x:c r="J677" s="3" t="n">
        <x:v>39643</x:v>
      </x:c>
      <x:c r="K677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8">
      <x:c r="A678" t="str">
        <x:v>Microsoft Host Integration Server 2004</x:v>
      </x:c>
      <x:c r="B678" t="str">
        <x:v>Enterprise</x:v>
      </x:c>
      <x:c r="C678" t="str">
        <x:v>Service Pack 1</x:v>
      </x:c>
      <x:c r="D678" t="str">
        <x:v>Fixed</x:v>
      </x:c>
      <x:c r="E678" s="3" t="n">
        <x:v>38290</x:v>
      </x:c>
      <x:c r="F678" s="3" t="n">
        <x:v>40190</x:v>
      </x:c>
      <x:c r="G678" s="3" t="n">
        <x:v>42017</x:v>
      </x:c>
      <x:c r="H678" s="3" t="n">
        <x:v/>
      </x:c>
      <x:c r="I678" s="3" t="n">
        <x:v>39309</x:v>
      </x:c>
      <x:c r="J678" s="3" t="n">
        <x:v>42017</x:v>
      </x:c>
      <x:c r="K678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9">
      <x:c r="A679" t="str">
        <x:v>Microsoft Host Integration Server 2004</x:v>
      </x:c>
      <x:c r="B679" t="str">
        <x:v>Standard</x:v>
      </x:c>
      <x:c r="C679" t="str">
        <x:v>Original Release</x:v>
      </x:c>
      <x:c r="D679" t="str">
        <x:v>Fixed</x:v>
      </x:c>
      <x:c r="E679" s="3" t="n">
        <x:v>38290</x:v>
      </x:c>
      <x:c r="F679" s="3" t="n">
        <x:v>40190</x:v>
      </x:c>
      <x:c r="G679" s="3" t="n">
        <x:v>42017</x:v>
      </x:c>
      <x:c r="H679" s="3" t="n">
        <x:v/>
      </x:c>
      <x:c r="I679" s="3" t="n">
        <x:v>38290</x:v>
      </x:c>
      <x:c r="J679" s="3" t="n">
        <x:v>39643</x:v>
      </x:c>
      <x:c r="K679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80">
      <x:c r="A680" t="str">
        <x:v>Microsoft Host Integration Server 2004</x:v>
      </x:c>
      <x:c r="B680" t="str">
        <x:v>Standard</x:v>
      </x:c>
      <x:c r="C680" t="str">
        <x:v>Service Pack 1</x:v>
      </x:c>
      <x:c r="D680" t="str">
        <x:v>Fixed</x:v>
      </x:c>
      <x:c r="E680" s="3" t="n">
        <x:v>38290</x:v>
      </x:c>
      <x:c r="F680" s="3" t="n">
        <x:v>40190</x:v>
      </x:c>
      <x:c r="G680" s="3" t="n">
        <x:v>42017</x:v>
      </x:c>
      <x:c r="H680" s="3" t="n">
        <x:v/>
      </x:c>
      <x:c r="I680" s="3" t="n">
        <x:v>39309</x:v>
      </x:c>
      <x:c r="J680" s="3" t="n">
        <x:v>42017</x:v>
      </x:c>
      <x:c r="K680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81">
      <x:c r="A681" t="str">
        <x:v>Microsoft Host Integration Server 2006</x:v>
      </x:c>
      <x:c r="B681" t="str">
        <x:v>Developer</x:v>
      </x:c>
      <x:c r="C681" t="str">
        <x:v>Original Release</x:v>
      </x:c>
      <x:c r="D681" t="str">
        <x:v>Fixed</x:v>
      </x:c>
      <x:c r="E681" s="3" t="n">
        <x:v>39109</x:v>
      </x:c>
      <x:c r="F681" s="3" t="n">
        <x:v>41009</x:v>
      </x:c>
      <x:c r="G681" s="3" t="n">
        <x:v>42836</x:v>
      </x:c>
      <x:c r="H681" s="3" t="n">
        <x:v/>
      </x:c>
      <x:c r="I681" s="3" t="n">
        <x:v>39109</x:v>
      </x:c>
      <x:c r="J681" s="3" t="n">
        <x:v>40645</x:v>
      </x:c>
      <x:c r="K681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82">
      <x:c r="A682" t="str">
        <x:v>Microsoft Host Integration Server 2006</x:v>
      </x:c>
      <x:c r="B682" t="str">
        <x:v>Developer</x:v>
      </x:c>
      <x:c r="C682" t="str">
        <x:v>Service Pack 1</x:v>
      </x:c>
      <x:c r="D682" t="str">
        <x:v>Fixed</x:v>
      </x:c>
      <x:c r="E682" s="3" t="n">
        <x:v>39109</x:v>
      </x:c>
      <x:c r="F682" s="3" t="n">
        <x:v>41009</x:v>
      </x:c>
      <x:c r="G682" s="3" t="n">
        <x:v>42836</x:v>
      </x:c>
      <x:c r="H682" s="3" t="n">
        <x:v/>
      </x:c>
      <x:c r="I682" s="3" t="n">
        <x:v>40207</x:v>
      </x:c>
      <x:c r="J682" s="3" t="n">
        <x:v>42836</x:v>
      </x:c>
      <x:c r="K682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83">
      <x:c r="A683" t="str">
        <x:v>Microsoft Host Integration Server 2006</x:v>
      </x:c>
      <x:c r="B683" t="str">
        <x:v>Standard</x:v>
      </x:c>
      <x:c r="C683" t="str">
        <x:v>Original Release</x:v>
      </x:c>
      <x:c r="D683" t="str">
        <x:v>Fixed</x:v>
      </x:c>
      <x:c r="E683" s="3" t="n">
        <x:v>39109</x:v>
      </x:c>
      <x:c r="F683" s="3" t="n">
        <x:v>41009</x:v>
      </x:c>
      <x:c r="G683" s="3" t="n">
        <x:v>42836</x:v>
      </x:c>
      <x:c r="H683" s="3" t="n">
        <x:v/>
      </x:c>
      <x:c r="I683" s="3" t="n">
        <x:v>39109</x:v>
      </x:c>
      <x:c r="J683" s="3" t="n">
        <x:v>40645</x:v>
      </x:c>
      <x:c r="K683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84">
      <x:c r="A684" t="str">
        <x:v>Microsoft Host Integration Server 2006</x:v>
      </x:c>
      <x:c r="B684" t="str">
        <x:v>Standard</x:v>
      </x:c>
      <x:c r="C684" t="str">
        <x:v>Service Pack 1</x:v>
      </x:c>
      <x:c r="D684" t="str">
        <x:v>Fixed</x:v>
      </x:c>
      <x:c r="E684" s="3" t="n">
        <x:v>39109</x:v>
      </x:c>
      <x:c r="F684" s="3" t="n">
        <x:v>41009</x:v>
      </x:c>
      <x:c r="G684" s="3" t="n">
        <x:v>42836</x:v>
      </x:c>
      <x:c r="H684" s="3" t="n">
        <x:v/>
      </x:c>
      <x:c r="I684" s="3" t="n">
        <x:v>40207</x:v>
      </x:c>
      <x:c r="J684" s="3" t="n">
        <x:v>42836</x:v>
      </x:c>
      <x:c r="K684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85">
      <x:c r="A685" t="str">
        <x:v>Microsoft Host Integration Server 2009</x:v>
      </x:c>
      <x:c r="B685" t="str">
        <x:v/>
      </x:c>
      <x:c r="C685" t="str">
        <x:v/>
      </x:c>
      <x:c r="D685" t="str">
        <x:v>Fixed</x:v>
      </x:c>
      <x:c r="E685" s="3" t="n">
        <x:v>39985</x:v>
      </x:c>
      <x:c r="F685" s="3" t="n">
        <x:v>41828</x:v>
      </x:c>
      <x:c r="G685" s="3" t="n">
        <x:v>43655</x:v>
      </x:c>
      <x:c r="H685" s="3" t="n">
        <x:v/>
      </x:c>
      <x:c r="I685" s="3" t="n">
        <x:v/>
      </x:c>
      <x:c r="J685" s="3" t="n">
        <x:v/>
      </x:c>
      <x:c r="K685" t="str">
        <x:f>=HYPERLINK("https://learn.microsoft.com/lifecycle/products/microsoft-host-integration-server-2009?branch=live", "https://learn.microsoft.com/lifecycle/products/microsoft-host-integration-server-2009?branch=live")</x:f>
        <x:v>https://learn.microsoft.com/lifecycle/products/microsoft-host-integration-server-2009?branch=live</x:v>
      </x:c>
    </x:row>
    <x:row r="686">
      <x:c r="A686" t="str">
        <x:v>Microsoft Host Integration Server 2010</x:v>
      </x:c>
      <x:c r="B686" t="str">
        <x:v/>
      </x:c>
      <x:c r="C686" t="str">
        <x:v/>
      </x:c>
      <x:c r="D686" t="str">
        <x:v>Fixed</x:v>
      </x:c>
      <x:c r="E686" s="3" t="n">
        <x:v>40496</x:v>
      </x:c>
      <x:c r="F686" s="3" t="n">
        <x:v>42381</x:v>
      </x:c>
      <x:c r="G686" s="3" t="n">
        <x:v>44208</x:v>
      </x:c>
      <x:c r="H686" s="3" t="n">
        <x:v/>
      </x:c>
      <x:c r="I686" s="3" t="n">
        <x:v/>
      </x:c>
      <x:c r="J686" s="3" t="n">
        <x:v/>
      </x:c>
      <x:c r="K686" t="str">
        <x:f>=HYPERLINK("https://learn.microsoft.com/lifecycle/products/microsoft-host-integration-server-2010?branch=live", "https://learn.microsoft.com/lifecycle/products/microsoft-host-integration-server-2010?branch=live")</x:f>
        <x:v>https://learn.microsoft.com/lifecycle/products/microsoft-host-integration-server-2010?branch=live</x:v>
      </x:c>
    </x:row>
    <x:row r="687">
      <x:c r="A687" t="str">
        <x:v>Microsoft Host Integration Server 2013</x:v>
      </x:c>
      <x:c r="B687" t="str">
        <x:v/>
      </x:c>
      <x:c r="C687" t="str">
        <x:v/>
      </x:c>
      <x:c r="D687" t="str">
        <x:v>Fixed</x:v>
      </x:c>
      <x:c r="E687" s="3" t="n">
        <x:v>41598</x:v>
      </x:c>
      <x:c r="F687" s="3" t="n">
        <x:v>43473</x:v>
      </x:c>
      <x:c r="G687" s="3" t="n">
        <x:v>45300</x:v>
      </x:c>
      <x:c r="H687" s="3" t="n">
        <x:v/>
      </x:c>
      <x:c r="I687" s="3" t="n">
        <x:v/>
      </x:c>
      <x:c r="J687" s="3" t="n">
        <x:v/>
      </x:c>
      <x:c r="K687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688">
      <x:c r="A688" t="str">
        <x:v>Microsoft Host Integration Server 2016</x:v>
      </x:c>
      <x:c r="B688" t="str">
        <x:v/>
      </x:c>
      <x:c r="C688" t="str">
        <x:v/>
      </x:c>
      <x:c r="D688" t="str">
        <x:v>Fixed</x:v>
      </x:c>
      <x:c r="E688" s="3" t="n">
        <x:v>42735</x:v>
      </x:c>
      <x:c r="F688" s="3" t="n">
        <x:v>44572</x:v>
      </x:c>
      <x:c r="G688" s="3" t="n">
        <x:v>46398</x:v>
      </x:c>
      <x:c r="H688" s="3" t="n">
        <x:v/>
      </x:c>
      <x:c r="I688" s="3" t="n">
        <x:v/>
      </x:c>
      <x:c r="J688" s="3" t="n">
        <x:v/>
      </x:c>
      <x:c r="K688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689">
      <x:c r="A689" t="str">
        <x:v>Microsoft Host Integration Server 2020</x:v>
      </x:c>
      <x:c r="B689" t="str">
        <x:v/>
      </x:c>
      <x:c r="C689" t="str">
        <x:v/>
      </x:c>
      <x:c r="D689" t="str">
        <x:v>Fixed</x:v>
      </x:c>
      <x:c r="E689" s="3" t="n">
        <x:v>43983</x:v>
      </x:c>
      <x:c r="F689" s="3" t="n">
        <x:v>46945</x:v>
      </x:c>
      <x:c r="G689" s="3" t="n">
        <x:v>47673</x:v>
      </x:c>
      <x:c r="H689" s="3" t="n">
        <x:v/>
      </x:c>
      <x:c r="I689" s="3" t="n">
        <x:v/>
      </x:c>
      <x:c r="J689" s="3" t="n">
        <x:v/>
      </x:c>
      <x:c r="K689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  <x:row r="690">
      <x:c r="A690" t="str">
        <x:v>Microsoft Identity Integration Server 2003</x:v>
      </x:c>
      <x:c r="B690" t="str">
        <x:v>Enterprise</x:v>
      </x:c>
      <x:c r="C690" t="str">
        <x:v>Original Release</x:v>
      </x:c>
      <x:c r="D690" t="str">
        <x:v>Fixed</x:v>
      </x:c>
      <x:c r="E690" s="3" t="n">
        <x:v>37890</x:v>
      </x:c>
      <x:c r="F690" s="3" t="n">
        <x:v>39735</x:v>
      </x:c>
      <x:c r="G690" s="3" t="n">
        <x:v>41555</x:v>
      </x:c>
      <x:c r="H690" s="3" t="n">
        <x:v/>
      </x:c>
      <x:c r="I690" s="3" t="n">
        <x:v>37890</x:v>
      </x:c>
      <x:c r="J690" s="3" t="n">
        <x:v>38727</x:v>
      </x:c>
      <x:c r="K690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91">
      <x:c r="A691" t="str">
        <x:v>Microsoft Identity Integration Server 2003</x:v>
      </x:c>
      <x:c r="B691" t="str">
        <x:v>Enterprise</x:v>
      </x:c>
      <x:c r="C691" t="str">
        <x:v>Service Pack 1</x:v>
      </x:c>
      <x:c r="D691" t="str">
        <x:v>Fixed</x:v>
      </x:c>
      <x:c r="E691" s="3" t="n">
        <x:v>37890</x:v>
      </x:c>
      <x:c r="F691" s="3" t="n">
        <x:v>39735</x:v>
      </x:c>
      <x:c r="G691" s="3" t="n">
        <x:v>41555</x:v>
      </x:c>
      <x:c r="H691" s="3" t="n">
        <x:v/>
      </x:c>
      <x:c r="I691" s="3" t="n">
        <x:v>38362</x:v>
      </x:c>
      <x:c r="J691" s="3" t="n">
        <x:v>39546</x:v>
      </x:c>
      <x:c r="K691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92">
      <x:c r="A692" t="str">
        <x:v>Microsoft Identity Integration Server 2003</x:v>
      </x:c>
      <x:c r="B692" t="str">
        <x:v>Enterprise</x:v>
      </x:c>
      <x:c r="C692" t="str">
        <x:v>Service Pack 2</x:v>
      </x:c>
      <x:c r="D692" t="str">
        <x:v>Fixed</x:v>
      </x:c>
      <x:c r="E692" s="3" t="n">
        <x:v>37890</x:v>
      </x:c>
      <x:c r="F692" s="3" t="n">
        <x:v>39735</x:v>
      </x:c>
      <x:c r="G692" s="3" t="n">
        <x:v>41555</x:v>
      </x:c>
      <x:c r="H692" s="3" t="n">
        <x:v/>
      </x:c>
      <x:c r="I692" s="3" t="n">
        <x:v>39171</x:v>
      </x:c>
      <x:c r="J692" s="3" t="n">
        <x:v>41555</x:v>
      </x:c>
      <x:c r="K692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93">
      <x:c r="A693" t="str">
        <x:v>Microsoft Identity Lifecycle Manager 2007</x:v>
      </x:c>
      <x:c r="B693" t="str">
        <x:v/>
      </x:c>
      <x:c r="C693" t="str">
        <x:v>Original Release</x:v>
      </x:c>
      <x:c r="D693" t="str">
        <x:v>Fixed</x:v>
      </x:c>
      <x:c r="E693" s="3" t="n">
        <x:v>39263</x:v>
      </x:c>
      <x:c r="F693" s="3" t="n">
        <x:v>41100</x:v>
      </x:c>
      <x:c r="G693" s="3" t="n">
        <x:v>42927</x:v>
      </x:c>
      <x:c r="H693" s="3" t="n">
        <x:v/>
      </x:c>
      <x:c r="I693" s="3" t="n">
        <x:v>39263</x:v>
      </x:c>
      <x:c r="J693" s="3" t="n">
        <x:v>39826</x:v>
      </x:c>
      <x:c r="K693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94">
      <x:c r="A694" t="str">
        <x:v>Microsoft Identity Lifecycle Manager 2007</x:v>
      </x:c>
      <x:c r="B694" t="str">
        <x:v/>
      </x:c>
      <x:c r="C694" t="str">
        <x:v>Feature Pack 1</x:v>
      </x:c>
      <x:c r="D694" t="str">
        <x:v>Fixed</x:v>
      </x:c>
      <x:c r="E694" s="3" t="n">
        <x:v>39263</x:v>
      </x:c>
      <x:c r="F694" s="3" t="n">
        <x:v>41100</x:v>
      </x:c>
      <x:c r="G694" s="3" t="n">
        <x:v>42927</x:v>
      </x:c>
      <x:c r="H694" s="3" t="n">
        <x:v/>
      </x:c>
      <x:c r="I694" s="3" t="n">
        <x:v>39385</x:v>
      </x:c>
      <x:c r="J694" s="3" t="n">
        <x:v>40736</x:v>
      </x:c>
      <x:c r="K694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95">
      <x:c r="A695" t="str">
        <x:v>Microsoft Identity Lifecycle Manager 2007</x:v>
      </x:c>
      <x:c r="B695" t="str">
        <x:v/>
      </x:c>
      <x:c r="C695" t="str">
        <x:v>Feature Pack  1 Service Pack 1</x:v>
      </x:c>
      <x:c r="D695" t="str">
        <x:v>Fixed</x:v>
      </x:c>
      <x:c r="E695" s="3" t="n">
        <x:v>39263</x:v>
      </x:c>
      <x:c r="F695" s="3" t="n">
        <x:v>41100</x:v>
      </x:c>
      <x:c r="G695" s="3" t="n">
        <x:v>42927</x:v>
      </x:c>
      <x:c r="H695" s="3" t="n">
        <x:v/>
      </x:c>
      <x:c r="I695" s="3" t="n">
        <x:v>40288</x:v>
      </x:c>
      <x:c r="J695" s="3" t="n">
        <x:v>42927</x:v>
      </x:c>
      <x:c r="K695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96">
      <x:c r="A696" t="str">
        <x:v>Microsoft Identity Manager 2016</x:v>
      </x:c>
      <x:c r="B696" t="str">
        <x:v/>
      </x:c>
      <x:c r="C696" t="str">
        <x:v>Original Release</x:v>
      </x:c>
      <x:c r="D696" t="str">
        <x:v>Fixed</x:v>
      </x:c>
      <x:c r="E696" s="3" t="n">
        <x:v>42275</x:v>
      </x:c>
      <x:c r="F696" s="3" t="n">
        <x:v>44208</x:v>
      </x:c>
      <x:c r="G696" s="3" t="n">
        <x:v>47127</x:v>
      </x:c>
      <x:c r="H696" s="3" t="n">
        <x:v/>
      </x:c>
      <x:c r="I696" s="3" t="n">
        <x:v>42275</x:v>
      </x:c>
      <x:c r="J696" s="3" t="n">
        <x:v>43018</x:v>
      </x:c>
      <x:c r="K696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97">
      <x:c r="A697" t="str">
        <x:v>Microsoft Identity Manager 2016</x:v>
      </x:c>
      <x:c r="B697" t="str">
        <x:v/>
      </x:c>
      <x:c r="C697" t="str">
        <x:v>Service Pack 1</x:v>
      </x:c>
      <x:c r="D697" t="str">
        <x:v>Fixed</x:v>
      </x:c>
      <x:c r="E697" s="3" t="n">
        <x:v>42275</x:v>
      </x:c>
      <x:c r="F697" s="3" t="n">
        <x:v>44208</x:v>
      </x:c>
      <x:c r="G697" s="3" t="n">
        <x:v>47127</x:v>
      </x:c>
      <x:c r="H697" s="3" t="n">
        <x:v/>
      </x:c>
      <x:c r="I697" s="3" t="n">
        <x:v>42633</x:v>
      </x:c>
      <x:c r="J697" s="3" t="n">
        <x:v>44139</x:v>
      </x:c>
      <x:c r="K697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98">
      <x:c r="A698" t="str">
        <x:v>Microsoft Identity Manager 2016</x:v>
      </x:c>
      <x:c r="B698" t="str">
        <x:v/>
      </x:c>
      <x:c r="C698" t="str">
        <x:v>Service Pack 2</x:v>
      </x:c>
      <x:c r="D698" t="str">
        <x:v>Fixed</x:v>
      </x:c>
      <x:c r="E698" s="3" t="n">
        <x:v>42275</x:v>
      </x:c>
      <x:c r="F698" s="3" t="n">
        <x:v>44208</x:v>
      </x:c>
      <x:c r="G698" s="3" t="n">
        <x:v>47127</x:v>
      </x:c>
      <x:c r="H698" s="3" t="n">
        <x:v/>
      </x:c>
      <x:c r="I698" s="3" t="n">
        <x:v>43773</x:v>
      </x:c>
      <x:c r="J698" s="3" t="n">
        <x:v>47127</x:v>
      </x:c>
      <x:c r="K69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99">
      <x:c r="A699" t="str">
        <x:v>Microsoft Integration Designer 2.5</x:v>
      </x:c>
      <x:c r="B699" t="str">
        <x:v/>
      </x:c>
      <x:c r="C699" t="str">
        <x:v/>
      </x:c>
      <x:c r="D699" t="str">
        <x:v>Fixed</x:v>
      </x:c>
      <x:c r="E699" s="3" t="n">
        <x:v>38867</x:v>
      </x:c>
      <x:c r="F699" s="3" t="n">
        <x:v>40736</x:v>
      </x:c>
      <x:c r="G699" s="3" t="n">
        <x:v>42927</x:v>
      </x:c>
      <x:c r="H699" s="3" t="n">
        <x:v/>
      </x:c>
      <x:c r="I699" s="3" t="n">
        <x:v/>
      </x:c>
      <x:c r="J699" s="3" t="n">
        <x:v/>
      </x:c>
      <x:c r="K699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700">
      <x:c r="A700" t="str">
        <x:v>Microsoft Intelligent Application Gateway 2007</x:v>
      </x:c>
      <x:c r="B700" t="str">
        <x:v/>
      </x:c>
      <x:c r="C700" t="str">
        <x:v>Original Release</x:v>
      </x:c>
      <x:c r="D700" t="str">
        <x:v>Fixed</x:v>
      </x:c>
      <x:c r="E700" s="3" t="n">
        <x:v>39234</x:v>
      </x:c>
      <x:c r="F700" s="3" t="n">
        <x:v>41100</x:v>
      </x:c>
      <x:c r="G700" s="3" t="n">
        <x:v>42927</x:v>
      </x:c>
      <x:c r="H700" s="3" t="n">
        <x:v/>
      </x:c>
      <x:c r="I700" s="3" t="n">
        <x:v>39234</x:v>
      </x:c>
      <x:c r="J700" s="3" t="n">
        <x:v>39735</x:v>
      </x:c>
      <x:c r="K700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701">
      <x:c r="A701" t="str">
        <x:v>Microsoft Intelligent Application Gateway 2007</x:v>
      </x:c>
      <x:c r="B701" t="str">
        <x:v/>
      </x:c>
      <x:c r="C701" t="str">
        <x:v>Service Pack 1</x:v>
      </x:c>
      <x:c r="D701" t="str">
        <x:v>Fixed</x:v>
      </x:c>
      <x:c r="E701" s="3" t="n">
        <x:v>39234</x:v>
      </x:c>
      <x:c r="F701" s="3" t="n">
        <x:v>41100</x:v>
      </x:c>
      <x:c r="G701" s="3" t="n">
        <x:v>42927</x:v>
      </x:c>
      <x:c r="H701" s="3" t="n">
        <x:v/>
      </x:c>
      <x:c r="I701" s="3" t="n">
        <x:v>39328</x:v>
      </x:c>
      <x:c r="J701" s="3" t="n">
        <x:v>40190</x:v>
      </x:c>
      <x:c r="K701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702">
      <x:c r="A702" t="str">
        <x:v>Microsoft Intelligent Application Gateway 2007</x:v>
      </x:c>
      <x:c r="B702" t="str">
        <x:v/>
      </x:c>
      <x:c r="C702" t="str">
        <x:v>Service Pack 2</x:v>
      </x:c>
      <x:c r="D702" t="str">
        <x:v>Fixed</x:v>
      </x:c>
      <x:c r="E702" s="3" t="n">
        <x:v>39234</x:v>
      </x:c>
      <x:c r="F702" s="3" t="n">
        <x:v>41100</x:v>
      </x:c>
      <x:c r="G702" s="3" t="n">
        <x:v>42927</x:v>
      </x:c>
      <x:c r="H702" s="3" t="n">
        <x:v/>
      </x:c>
      <x:c r="I702" s="3" t="n">
        <x:v>39779</x:v>
      </x:c>
      <x:c r="J702" s="3" t="n">
        <x:v>42927</x:v>
      </x:c>
      <x:c r="K702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703">
      <x:c r="A703" t="str">
        <x:v>Microsoft Internet Security and Acceleration Server 2004</x:v>
      </x:c>
      <x:c r="B703" t="str">
        <x:v>Enterprise</x:v>
      </x:c>
      <x:c r="C703" t="str">
        <x:v>Original Release</x:v>
      </x:c>
      <x:c r="D703" t="str">
        <x:v>Fixed</x:v>
      </x:c>
      <x:c r="E703" s="3" t="n">
        <x:v>38238</x:v>
      </x:c>
      <x:c r="F703" s="3" t="n">
        <x:v>40281</x:v>
      </x:c>
      <x:c r="G703" s="3" t="n">
        <x:v>42108</x:v>
      </x:c>
      <x:c r="H703" s="3" t="n">
        <x:v/>
      </x:c>
      <x:c r="I703" s="3" t="n">
        <x:v>38238</x:v>
      </x:c>
      <x:c r="J703" s="3" t="n">
        <x:v>38787</x:v>
      </x:c>
      <x:c r="K703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4">
      <x:c r="A704" t="str">
        <x:v>Microsoft Internet Security and Acceleration Server 2004</x:v>
      </x:c>
      <x:c r="B704" t="str">
        <x:v>Enterprise</x:v>
      </x:c>
      <x:c r="C704" t="str">
        <x:v>Service Pack 1</x:v>
      </x:c>
      <x:c r="D704" t="str">
        <x:v>Fixed</x:v>
      </x:c>
      <x:c r="E704" s="3" t="n">
        <x:v>38238</x:v>
      </x:c>
      <x:c r="F704" s="3" t="n">
        <x:v>40281</x:v>
      </x:c>
      <x:c r="G704" s="3" t="n">
        <x:v>42108</x:v>
      </x:c>
      <x:c r="H704" s="3" t="n">
        <x:v/>
      </x:c>
      <x:c r="I704" s="3" t="n">
        <x:v>38422</x:v>
      </x:c>
      <x:c r="J704" s="3" t="n">
        <x:v>39182</x:v>
      </x:c>
      <x:c r="K704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5">
      <x:c r="A705" t="str">
        <x:v>Microsoft Internet Security and Acceleration Server 2004</x:v>
      </x:c>
      <x:c r="B705" t="str">
        <x:v>Enterprise</x:v>
      </x:c>
      <x:c r="C705" t="str">
        <x:v>Service Pack 2</x:v>
      </x:c>
      <x:c r="D705" t="str">
        <x:v>Fixed</x:v>
      </x:c>
      <x:c r="E705" s="3" t="n">
        <x:v>38238</x:v>
      </x:c>
      <x:c r="F705" s="3" t="n">
        <x:v>40281</x:v>
      </x:c>
      <x:c r="G705" s="3" t="n">
        <x:v>42108</x:v>
      </x:c>
      <x:c r="H705" s="3" t="n">
        <x:v/>
      </x:c>
      <x:c r="I705" s="3" t="n">
        <x:v>38748</x:v>
      </x:c>
      <x:c r="J705" s="3" t="n">
        <x:v>39826</x:v>
      </x:c>
      <x:c r="K705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6">
      <x:c r="A706" t="str">
        <x:v>Microsoft Internet Security and Acceleration Server 2004</x:v>
      </x:c>
      <x:c r="B706" t="str">
        <x:v>Enterprise</x:v>
      </x:c>
      <x:c r="C706" t="str">
        <x:v>Service Pack 3</x:v>
      </x:c>
      <x:c r="D706" t="str">
        <x:v>Fixed</x:v>
      </x:c>
      <x:c r="E706" s="3" t="n">
        <x:v>38238</x:v>
      </x:c>
      <x:c r="F706" s="3" t="n">
        <x:v>40281</x:v>
      </x:c>
      <x:c r="G706" s="3" t="n">
        <x:v>42108</x:v>
      </x:c>
      <x:c r="H706" s="3" t="n">
        <x:v/>
      </x:c>
      <x:c r="I706" s="3" t="n">
        <x:v>39384</x:v>
      </x:c>
      <x:c r="J706" s="3" t="n">
        <x:v>42108</x:v>
      </x:c>
      <x:c r="K706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7">
      <x:c r="A707" t="str">
        <x:v>Microsoft Internet Security and Acceleration Server 2004</x:v>
      </x:c>
      <x:c r="B707" t="str">
        <x:v>Standard</x:v>
      </x:c>
      <x:c r="C707" t="str">
        <x:v>Original Release</x:v>
      </x:c>
      <x:c r="D707" t="str">
        <x:v>Fixed</x:v>
      </x:c>
      <x:c r="E707" s="3" t="n">
        <x:v>38238</x:v>
      </x:c>
      <x:c r="F707" s="3" t="n">
        <x:v>40281</x:v>
      </x:c>
      <x:c r="G707" s="3" t="n">
        <x:v>42108</x:v>
      </x:c>
      <x:c r="H707" s="3" t="n">
        <x:v/>
      </x:c>
      <x:c r="I707" s="3" t="n">
        <x:v>38238</x:v>
      </x:c>
      <x:c r="J707" s="3" t="n">
        <x:v>38787</x:v>
      </x:c>
      <x:c r="K707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8">
      <x:c r="A708" t="str">
        <x:v>Microsoft Internet Security and Acceleration Server 2004</x:v>
      </x:c>
      <x:c r="B708" t="str">
        <x:v>Standard</x:v>
      </x:c>
      <x:c r="C708" t="str">
        <x:v>Service Pack 1</x:v>
      </x:c>
      <x:c r="D708" t="str">
        <x:v>Fixed</x:v>
      </x:c>
      <x:c r="E708" s="3" t="n">
        <x:v>38238</x:v>
      </x:c>
      <x:c r="F708" s="3" t="n">
        <x:v>40281</x:v>
      </x:c>
      <x:c r="G708" s="3" t="n">
        <x:v>42108</x:v>
      </x:c>
      <x:c r="H708" s="3" t="n">
        <x:v/>
      </x:c>
      <x:c r="I708" s="3" t="n">
        <x:v>38422</x:v>
      </x:c>
      <x:c r="J708" s="3" t="n">
        <x:v>39182</x:v>
      </x:c>
      <x:c r="K708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9">
      <x:c r="A709" t="str">
        <x:v>Microsoft Internet Security and Acceleration Server 2004</x:v>
      </x:c>
      <x:c r="B709" t="str">
        <x:v>Standard</x:v>
      </x:c>
      <x:c r="C709" t="str">
        <x:v>Service Pack 2</x:v>
      </x:c>
      <x:c r="D709" t="str">
        <x:v>Fixed</x:v>
      </x:c>
      <x:c r="E709" s="3" t="n">
        <x:v>38238</x:v>
      </x:c>
      <x:c r="F709" s="3" t="n">
        <x:v>40281</x:v>
      </x:c>
      <x:c r="G709" s="3" t="n">
        <x:v>42108</x:v>
      </x:c>
      <x:c r="H709" s="3" t="n">
        <x:v/>
      </x:c>
      <x:c r="I709" s="3" t="n">
        <x:v>38748</x:v>
      </x:c>
      <x:c r="J709" s="3" t="n">
        <x:v>39826</x:v>
      </x:c>
      <x:c r="K709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10">
      <x:c r="A710" t="str">
        <x:v>Microsoft Internet Security and Acceleration Server 2004</x:v>
      </x:c>
      <x:c r="B710" t="str">
        <x:v>Standard</x:v>
      </x:c>
      <x:c r="C710" t="str">
        <x:v>Service Pack 3</x:v>
      </x:c>
      <x:c r="D710" t="str">
        <x:v>Fixed</x:v>
      </x:c>
      <x:c r="E710" s="3" t="n">
        <x:v>38238</x:v>
      </x:c>
      <x:c r="F710" s="3" t="n">
        <x:v>40281</x:v>
      </x:c>
      <x:c r="G710" s="3" t="n">
        <x:v>42108</x:v>
      </x:c>
      <x:c r="H710" s="3" t="n">
        <x:v/>
      </x:c>
      <x:c r="I710" s="3" t="n">
        <x:v>39384</x:v>
      </x:c>
      <x:c r="J710" s="3" t="n">
        <x:v>42108</x:v>
      </x:c>
      <x:c r="K710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11">
      <x:c r="A711" t="str">
        <x:v>Microsoft Internet Security and Acceleration Server 2006</x:v>
      </x:c>
      <x:c r="B711" t="str">
        <x:v>Enterprise</x:v>
      </x:c>
      <x:c r="C711" t="str">
        <x:v>Original Release</x:v>
      </x:c>
      <x:c r="D711" t="str">
        <x:v>Fixed</x:v>
      </x:c>
      <x:c r="E711" s="3" t="n">
        <x:v>39007</x:v>
      </x:c>
      <x:c r="F711" s="3" t="n">
        <x:v>40918</x:v>
      </x:c>
      <x:c r="G711" s="3" t="n">
        <x:v>42745</x:v>
      </x:c>
      <x:c r="H711" s="3" t="n">
        <x:v/>
      </x:c>
      <x:c r="I711" s="3" t="n">
        <x:v>39007</x:v>
      </x:c>
      <x:c r="J711" s="3" t="n">
        <x:v>40008</x:v>
      </x:c>
      <x:c r="K711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12">
      <x:c r="A712" t="str">
        <x:v>Microsoft Internet Security and Acceleration Server 2006</x:v>
      </x:c>
      <x:c r="B712" t="str">
        <x:v>Enterprise</x:v>
      </x:c>
      <x:c r="C712" t="str">
        <x:v>Service Pack 1</x:v>
      </x:c>
      <x:c r="D712" t="str">
        <x:v>Fixed</x:v>
      </x:c>
      <x:c r="E712" s="3" t="n">
        <x:v>39007</x:v>
      </x:c>
      <x:c r="F712" s="3" t="n">
        <x:v>40918</x:v>
      </x:c>
      <x:c r="G712" s="3" t="n">
        <x:v>42745</x:v>
      </x:c>
      <x:c r="H712" s="3" t="n">
        <x:v/>
      </x:c>
      <x:c r="I712" s="3" t="n">
        <x:v>39631</x:v>
      </x:c>
      <x:c r="J712" s="3" t="n">
        <x:v>42745</x:v>
      </x:c>
      <x:c r="K712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13">
      <x:c r="A713" t="str">
        <x:v>Microsoft Internet Security and Acceleration Server 2006</x:v>
      </x:c>
      <x:c r="B713" t="str">
        <x:v>Standard</x:v>
      </x:c>
      <x:c r="C713" t="str">
        <x:v>Original Release</x:v>
      </x:c>
      <x:c r="D713" t="str">
        <x:v>Fixed</x:v>
      </x:c>
      <x:c r="E713" s="3" t="n">
        <x:v>39007</x:v>
      </x:c>
      <x:c r="F713" s="3" t="n">
        <x:v>40918</x:v>
      </x:c>
      <x:c r="G713" s="3" t="n">
        <x:v>42745</x:v>
      </x:c>
      <x:c r="H713" s="3" t="n">
        <x:v/>
      </x:c>
      <x:c r="I713" s="3" t="n">
        <x:v>39007</x:v>
      </x:c>
      <x:c r="J713" s="3" t="n">
        <x:v>40008</x:v>
      </x:c>
      <x:c r="K713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14">
      <x:c r="A714" t="str">
        <x:v>Microsoft Internet Security and Acceleration Server 2006</x:v>
      </x:c>
      <x:c r="B714" t="str">
        <x:v>Standard</x:v>
      </x:c>
      <x:c r="C714" t="str">
        <x:v>Service Pack 1</x:v>
      </x:c>
      <x:c r="D714" t="str">
        <x:v>Fixed</x:v>
      </x:c>
      <x:c r="E714" s="3" t="n">
        <x:v>39007</x:v>
      </x:c>
      <x:c r="F714" s="3" t="n">
        <x:v>40918</x:v>
      </x:c>
      <x:c r="G714" s="3" t="n">
        <x:v>42745</x:v>
      </x:c>
      <x:c r="H714" s="3" t="n">
        <x:v/>
      </x:c>
      <x:c r="I714" s="3" t="n">
        <x:v>39631</x:v>
      </x:c>
      <x:c r="J714" s="3" t="n">
        <x:v>42745</x:v>
      </x:c>
      <x:c r="K714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15">
      <x:c r="A715" t="str">
        <x:v>Microsoft iSCSI Software Target 3.3</x:v>
      </x:c>
      <x:c r="B715" t="str">
        <x:v/>
      </x:c>
      <x:c r="C715" t="str">
        <x:v/>
      </x:c>
      <x:c r="D715" t="str">
        <x:v>Component</x:v>
      </x:c>
      <x:c r="E715" s="3" t="n">
        <x:v>40532</x:v>
      </x:c>
      <x:c r="F715" s="3" t="n">
        <x:v>43746</x:v>
      </x:c>
      <x:c r="G715" s="3" t="n">
        <x:v/>
      </x:c>
      <x:c r="H715" s="3" t="n">
        <x:v/>
      </x:c>
      <x:c r="I715" s="3" t="n">
        <x:v/>
      </x:c>
      <x:c r="J715" s="3" t="n">
        <x:v/>
      </x:c>
      <x:c r="K715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716">
      <x:c r="A716" t="str">
        <x:v>Microsoft Lync 2010</x:v>
      </x:c>
      <x:c r="B716" t="str">
        <x:v>Attendant</x:v>
      </x:c>
      <x:c r="C716" t="str">
        <x:v/>
      </x:c>
      <x:c r="D716" t="str">
        <x:v>Fixed</x:v>
      </x:c>
      <x:c r="E716" s="3" t="n">
        <x:v>40568</x:v>
      </x:c>
      <x:c r="F716" s="3" t="n">
        <x:v>42472</x:v>
      </x:c>
      <x:c r="G716" s="3" t="n">
        <x:v>44299</x:v>
      </x:c>
      <x:c r="H716" s="3" t="n">
        <x:v/>
      </x:c>
      <x:c r="I716" s="3" t="n">
        <x:v/>
      </x:c>
      <x:c r="J716" s="3" t="n">
        <x:v/>
      </x:c>
      <x:c r="K716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17">
      <x:c r="A717" t="str">
        <x:v>Microsoft Lync 2010</x:v>
      </x:c>
      <x:c r="B717" t="str">
        <x:v>Attendee</x:v>
      </x:c>
      <x:c r="C717" t="str">
        <x:v/>
      </x:c>
      <x:c r="D717" t="str">
        <x:v>Fixed</x:v>
      </x:c>
      <x:c r="E717" s="3" t="n">
        <x:v>40568</x:v>
      </x:c>
      <x:c r="F717" s="3" t="n">
        <x:v>42472</x:v>
      </x:c>
      <x:c r="G717" s="3" t="n">
        <x:v>44299</x:v>
      </x:c>
      <x:c r="H717" s="3" t="n">
        <x:v/>
      </x:c>
      <x:c r="I717" s="3" t="n">
        <x:v/>
      </x:c>
      <x:c r="J717" s="3" t="n">
        <x:v/>
      </x:c>
      <x:c r="K717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18">
      <x:c r="A718" t="str">
        <x:v>Microsoft Lync 2010</x:v>
      </x:c>
      <x:c r="B718" t="str">
        <x:v>Group Chat</x:v>
      </x:c>
      <x:c r="C718" t="str">
        <x:v/>
      </x:c>
      <x:c r="D718" t="str">
        <x:v>Fixed</x:v>
      </x:c>
      <x:c r="E718" s="3" t="n">
        <x:v>40568</x:v>
      </x:c>
      <x:c r="F718" s="3" t="n">
        <x:v>42472</x:v>
      </x:c>
      <x:c r="G718" s="3" t="n">
        <x:v>44299</x:v>
      </x:c>
      <x:c r="H718" s="3" t="n">
        <x:v/>
      </x:c>
      <x:c r="I718" s="3" t="n">
        <x:v/>
      </x:c>
      <x:c r="J718" s="3" t="n">
        <x:v/>
      </x:c>
      <x:c r="K718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19">
      <x:c r="A719" t="str">
        <x:v>Microsoft Lync 2010</x:v>
      </x:c>
      <x:c r="B719" t="str">
        <x:v>Standard</x:v>
      </x:c>
      <x:c r="C719" t="str">
        <x:v/>
      </x:c>
      <x:c r="D719" t="str">
        <x:v>Fixed</x:v>
      </x:c>
      <x:c r="E719" s="3" t="n">
        <x:v>40568</x:v>
      </x:c>
      <x:c r="F719" s="3" t="n">
        <x:v>42472</x:v>
      </x:c>
      <x:c r="G719" s="3" t="n">
        <x:v>44299</x:v>
      </x:c>
      <x:c r="H719" s="3" t="n">
        <x:v/>
      </x:c>
      <x:c r="I719" s="3" t="n">
        <x:v/>
      </x:c>
      <x:c r="J719" s="3" t="n">
        <x:v/>
      </x:c>
      <x:c r="K719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20">
      <x:c r="A720" t="str">
        <x:v>Microsoft Lync for Mac 2011</x:v>
      </x:c>
      <x:c r="B720" t="str">
        <x:v/>
      </x:c>
      <x:c r="C720" t="str">
        <x:v/>
      </x:c>
      <x:c r="D720" t="str">
        <x:v>Fixed</x:v>
      </x:c>
      <x:c r="E720" s="3" t="n">
        <x:v>40521</x:v>
      </x:c>
      <x:c r="F720" s="3" t="n">
        <x:v>43018</x:v>
      </x:c>
      <x:c r="G720" s="3" t="n">
        <x:v>43382</x:v>
      </x:c>
      <x:c r="H720" s="3" t="n">
        <x:v/>
      </x:c>
      <x:c r="I720" s="3" t="n">
        <x:v/>
      </x:c>
      <x:c r="J720" s="3" t="n">
        <x:v/>
      </x:c>
      <x:c r="K720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721">
      <x:c r="A721" t="str">
        <x:v>Microsoft Lync Phone Edition</x:v>
      </x:c>
      <x:c r="B721" t="str">
        <x:v/>
      </x:c>
      <x:c r="C721" t="str">
        <x:v/>
      </x:c>
      <x:c r="D721" t="str">
        <x:v>Fixed</x:v>
      </x:c>
      <x:c r="E721" s="3" t="n">
        <x:v>40568</x:v>
      </x:c>
      <x:c r="F721" s="3" t="n">
        <x:v>43200</x:v>
      </x:c>
      <x:c r="G721" s="3" t="n">
        <x:v>45027</x:v>
      </x:c>
      <x:c r="H721" s="3" t="n">
        <x:v/>
      </x:c>
      <x:c r="I721" s="3" t="n">
        <x:v/>
      </x:c>
      <x:c r="J721" s="3" t="n">
        <x:v/>
      </x:c>
      <x:c r="K721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722">
      <x:c r="A722" t="str">
        <x:v>Microsoft Lync Server 2010</x:v>
      </x:c>
      <x:c r="B722" t="str">
        <x:v>Enterprise</x:v>
      </x:c>
      <x:c r="C722" t="str">
        <x:v/>
      </x:c>
      <x:c r="D722" t="str">
        <x:v>Fixed</x:v>
      </x:c>
      <x:c r="E722" s="3" t="n">
        <x:v>40568</x:v>
      </x:c>
      <x:c r="F722" s="3" t="n">
        <x:v>42472</x:v>
      </x:c>
      <x:c r="G722" s="3" t="n">
        <x:v>44299</x:v>
      </x:c>
      <x:c r="H722" s="3" t="n">
        <x:v/>
      </x:c>
      <x:c r="I722" s="3" t="n">
        <x:v/>
      </x:c>
      <x:c r="J722" s="3" t="n">
        <x:v/>
      </x:c>
      <x:c r="K722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23">
      <x:c r="A723" t="str">
        <x:v>Microsoft Lync Server 2010</x:v>
      </x:c>
      <x:c r="B723" t="str">
        <x:v>Group Chat Software Development Kit</x:v>
      </x:c>
      <x:c r="C723" t="str">
        <x:v/>
      </x:c>
      <x:c r="D723" t="str">
        <x:v>Fixed</x:v>
      </x:c>
      <x:c r="E723" s="3" t="n">
        <x:v>40568</x:v>
      </x:c>
      <x:c r="F723" s="3" t="n">
        <x:v>42472</x:v>
      </x:c>
      <x:c r="G723" s="3" t="n">
        <x:v>44299</x:v>
      </x:c>
      <x:c r="H723" s="3" t="n">
        <x:v/>
      </x:c>
      <x:c r="I723" s="3" t="n">
        <x:v/>
      </x:c>
      <x:c r="J723" s="3" t="n">
        <x:v/>
      </x:c>
      <x:c r="K723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24">
      <x:c r="A724" t="str">
        <x:v>Microsoft Lync Server 2010</x:v>
      </x:c>
      <x:c r="B724" t="str">
        <x:v>SDK</x:v>
      </x:c>
      <x:c r="C724" t="str">
        <x:v/>
      </x:c>
      <x:c r="D724" t="str">
        <x:v>Fixed</x:v>
      </x:c>
      <x:c r="E724" s="3" t="n">
        <x:v>40568</x:v>
      </x:c>
      <x:c r="F724" s="3" t="n">
        <x:v>42472</x:v>
      </x:c>
      <x:c r="G724" s="3" t="n">
        <x:v>44299</x:v>
      </x:c>
      <x:c r="H724" s="3" t="n">
        <x:v/>
      </x:c>
      <x:c r="I724" s="3" t="n">
        <x:v/>
      </x:c>
      <x:c r="J724" s="3" t="n">
        <x:v/>
      </x:c>
      <x:c r="K724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25">
      <x:c r="A725" t="str">
        <x:v>Microsoft Lync Server 2010</x:v>
      </x:c>
      <x:c r="B725" t="str">
        <x:v>Standard</x:v>
      </x:c>
      <x:c r="C725" t="str">
        <x:v/>
      </x:c>
      <x:c r="D725" t="str">
        <x:v>Fixed</x:v>
      </x:c>
      <x:c r="E725" s="3" t="n">
        <x:v>40568</x:v>
      </x:c>
      <x:c r="F725" s="3" t="n">
        <x:v>42472</x:v>
      </x:c>
      <x:c r="G725" s="3" t="n">
        <x:v>44299</x:v>
      </x:c>
      <x:c r="H725" s="3" t="n">
        <x:v/>
      </x:c>
      <x:c r="I725" s="3" t="n">
        <x:v/>
      </x:c>
      <x:c r="J725" s="3" t="n">
        <x:v/>
      </x:c>
      <x:c r="K725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26">
      <x:c r="A726" t="str">
        <x:v>Microsoft Lync Server 2013</x:v>
      </x:c>
      <x:c r="B726" t="str">
        <x:v>Enterprise</x:v>
      </x:c>
      <x:c r="C726" t="str">
        <x:v/>
      </x:c>
      <x:c r="D726" t="str">
        <x:v>Fixed</x:v>
      </x:c>
      <x:c r="E726" s="3" t="n">
        <x:v>40568</x:v>
      </x:c>
      <x:c r="F726" s="3" t="n">
        <x:v>43200</x:v>
      </x:c>
      <x:c r="G726" s="3" t="n">
        <x:v>45027</x:v>
      </x:c>
      <x:c r="H726" s="3" t="n">
        <x:v/>
      </x:c>
      <x:c r="I726" s="3" t="n">
        <x:v/>
      </x:c>
      <x:c r="J726" s="3" t="n">
        <x:v/>
      </x:c>
      <x:c r="K726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27">
      <x:c r="A727" t="str">
        <x:v>Microsoft Lync Server 2013</x:v>
      </x:c>
      <x:c r="B727" t="str">
        <x:v>Persistent Chat Software Development Kit</x:v>
      </x:c>
      <x:c r="C727" t="str">
        <x:v/>
      </x:c>
      <x:c r="D727" t="str">
        <x:v>Fixed</x:v>
      </x:c>
      <x:c r="E727" s="3" t="n">
        <x:v>40568</x:v>
      </x:c>
      <x:c r="F727" s="3" t="n">
        <x:v>43200</x:v>
      </x:c>
      <x:c r="G727" s="3" t="n">
        <x:v>45027</x:v>
      </x:c>
      <x:c r="H727" s="3" t="n">
        <x:v/>
      </x:c>
      <x:c r="I727" s="3" t="n">
        <x:v/>
      </x:c>
      <x:c r="J727" s="3" t="n">
        <x:v/>
      </x:c>
      <x:c r="K727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28">
      <x:c r="A728" t="str">
        <x:v>Microsoft Lync Server 2013</x:v>
      </x:c>
      <x:c r="B728" t="str">
        <x:v>Phone</x:v>
      </x:c>
      <x:c r="C728" t="str">
        <x:v/>
      </x:c>
      <x:c r="D728" t="str">
        <x:v>Fixed</x:v>
      </x:c>
      <x:c r="E728" s="3" t="n">
        <x:v>40568</x:v>
      </x:c>
      <x:c r="F728" s="3" t="n">
        <x:v>43200</x:v>
      </x:c>
      <x:c r="G728" s="3" t="n">
        <x:v>45027</x:v>
      </x:c>
      <x:c r="H728" s="3" t="n">
        <x:v/>
      </x:c>
      <x:c r="I728" s="3" t="n">
        <x:v/>
      </x:c>
      <x:c r="J728" s="3" t="n">
        <x:v/>
      </x:c>
      <x:c r="K728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29">
      <x:c r="A729" t="str">
        <x:v>Microsoft Lync Server 2013</x:v>
      </x:c>
      <x:c r="B729" t="str">
        <x:v>SDK</x:v>
      </x:c>
      <x:c r="C729" t="str">
        <x:v/>
      </x:c>
      <x:c r="D729" t="str">
        <x:v>Fixed</x:v>
      </x:c>
      <x:c r="E729" s="3" t="n">
        <x:v>40568</x:v>
      </x:c>
      <x:c r="F729" s="3" t="n">
        <x:v>43200</x:v>
      </x:c>
      <x:c r="G729" s="3" t="n">
        <x:v>45027</x:v>
      </x:c>
      <x:c r="H729" s="3" t="n">
        <x:v/>
      </x:c>
      <x:c r="I729" s="3" t="n">
        <x:v/>
      </x:c>
      <x:c r="J729" s="3" t="n">
        <x:v/>
      </x:c>
      <x:c r="K729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30">
      <x:c r="A730" t="str">
        <x:v>Microsoft Lync Server 2013</x:v>
      </x:c>
      <x:c r="B730" t="str">
        <x:v>Standard</x:v>
      </x:c>
      <x:c r="C730" t="str">
        <x:v/>
      </x:c>
      <x:c r="D730" t="str">
        <x:v>Fixed</x:v>
      </x:c>
      <x:c r="E730" s="3" t="n">
        <x:v>40568</x:v>
      </x:c>
      <x:c r="F730" s="3" t="n">
        <x:v>43200</x:v>
      </x:c>
      <x:c r="G730" s="3" t="n">
        <x:v>45027</x:v>
      </x:c>
      <x:c r="H730" s="3" t="n">
        <x:v/>
      </x:c>
      <x:c r="I730" s="3" t="n">
        <x:v/>
      </x:c>
      <x:c r="J730" s="3" t="n">
        <x:v/>
      </x:c>
      <x:c r="K730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31">
      <x:c r="A731" t="str">
        <x:v>Microsoft Machine Learning Server (Microsoft R Server)</x:v>
      </x:c>
      <x:c r="B731" t="str">
        <x:v/>
      </x:c>
      <x:c r="C731" t="str">
        <x:v/>
      </x:c>
      <x:c r="D731" t="str">
        <x:v>Modern</x:v>
      </x:c>
      <x:c r="E731" s="3" t="n">
        <x:v>42370</x:v>
      </x:c>
      <x:c r="F731" s="3" t="n">
        <x:v/>
      </x:c>
      <x:c r="G731" s="3" t="n">
        <x:v/>
      </x:c>
      <x:c r="H731" s="3" t="n">
        <x:v>44743</x:v>
      </x:c>
      <x:c r="I731" s="3" t="n">
        <x:v/>
      </x:c>
      <x:c r="J731" s="3" t="n">
        <x:v/>
      </x:c>
      <x:c r="K731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732">
      <x:c r="A732" t="str">
        <x:v>Microsoft Mediaroom</x:v>
      </x:c>
      <x:c r="B732" t="str">
        <x:v>Application Services 1.0</x:v>
      </x:c>
      <x:c r="C732" t="str">
        <x:v/>
      </x:c>
      <x:c r="D732" t="str">
        <x:v>Fixed</x:v>
      </x:c>
      <x:c r="E732" s="3" t="n">
        <x:v>40393</x:v>
      </x:c>
      <x:c r="F732" s="3" t="n">
        <x:v/>
      </x:c>
      <x:c r="G732" s="3" t="n">
        <x:v/>
      </x:c>
      <x:c r="H732" s="3" t="n">
        <x:v/>
      </x:c>
      <x:c r="I732" s="3" t="n">
        <x:v/>
      </x:c>
      <x:c r="J732" s="3" t="n">
        <x:v/>
      </x:c>
      <x:c r="K732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33">
      <x:c r="A733" t="str">
        <x:v>Microsoft Mediaroom</x:v>
      </x:c>
      <x:c r="B733" t="str">
        <x:v>Client 2.0</x:v>
      </x:c>
      <x:c r="C733" t="str">
        <x:v/>
      </x:c>
      <x:c r="D733" t="str">
        <x:v>Fixed</x:v>
      </x:c>
      <x:c r="E733" s="3" t="n">
        <x:v>40393</x:v>
      </x:c>
      <x:c r="F733" s="3" t="n">
        <x:v/>
      </x:c>
      <x:c r="G733" s="3" t="n">
        <x:v/>
      </x:c>
      <x:c r="H733" s="3" t="n">
        <x:v/>
      </x:c>
      <x:c r="I733" s="3" t="n">
        <x:v/>
      </x:c>
      <x:c r="J733" s="3" t="n">
        <x:v/>
      </x:c>
      <x:c r="K733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34">
      <x:c r="A734" t="str">
        <x:v>Microsoft Mediaroom</x:v>
      </x:c>
      <x:c r="B734" t="str">
        <x:v>Client 2.1</x:v>
      </x:c>
      <x:c r="C734" t="str">
        <x:v/>
      </x:c>
      <x:c r="D734" t="str">
        <x:v>Fixed</x:v>
      </x:c>
      <x:c r="E734" s="3" t="n">
        <x:v>40393</x:v>
      </x:c>
      <x:c r="F734" s="3" t="n">
        <x:v/>
      </x:c>
      <x:c r="G734" s="3" t="n">
        <x:v/>
      </x:c>
      <x:c r="H734" s="3" t="n">
        <x:v/>
      </x:c>
      <x:c r="I734" s="3" t="n">
        <x:v/>
      </x:c>
      <x:c r="J734" s="3" t="n">
        <x:v/>
      </x:c>
      <x:c r="K734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35">
      <x:c r="A735" t="str">
        <x:v>Microsoft Mediaroom</x:v>
      </x:c>
      <x:c r="B735" t="str">
        <x:v>Server 2.0</x:v>
      </x:c>
      <x:c r="C735" t="str">
        <x:v/>
      </x:c>
      <x:c r="D735" t="str">
        <x:v>Fixed</x:v>
      </x:c>
      <x:c r="E735" s="3" t="n">
        <x:v>40393</x:v>
      </x:c>
      <x:c r="F735" s="3" t="n">
        <x:v/>
      </x:c>
      <x:c r="G735" s="3" t="n">
        <x:v/>
      </x:c>
      <x:c r="H735" s="3" t="n">
        <x:v/>
      </x:c>
      <x:c r="I735" s="3" t="n">
        <x:v/>
      </x:c>
      <x:c r="J735" s="3" t="n">
        <x:v/>
      </x:c>
      <x:c r="K735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36">
      <x:c r="A736" t="str">
        <x:v>Microsoft Mediaroom</x:v>
      </x:c>
      <x:c r="B736" t="str">
        <x:v>Server 2.1</x:v>
      </x:c>
      <x:c r="C736" t="str">
        <x:v/>
      </x:c>
      <x:c r="D736" t="str">
        <x:v>Fixed</x:v>
      </x:c>
      <x:c r="E736" s="3" t="n">
        <x:v>40393</x:v>
      </x:c>
      <x:c r="F736" s="3" t="n">
        <x:v/>
      </x:c>
      <x:c r="G736" s="3" t="n">
        <x:v/>
      </x:c>
      <x:c r="H736" s="3" t="n">
        <x:v/>
      </x:c>
      <x:c r="I736" s="3" t="n">
        <x:v/>
      </x:c>
      <x:c r="J736" s="3" t="n">
        <x:v/>
      </x:c>
      <x:c r="K736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37">
      <x:c r="A737" t="str">
        <x:v>Microsoft Mobile Internet Toolkit 1.0</x:v>
      </x:c>
      <x:c r="B737" t="str">
        <x:v/>
      </x:c>
      <x:c r="C737" t="str">
        <x:v/>
      </x:c>
      <x:c r="D737" t="str">
        <x:v>Fixed</x:v>
      </x:c>
      <x:c r="E737" s="3" t="n">
        <x:v>37644</x:v>
      </x:c>
      <x:c r="F737" s="3" t="n">
        <x:v>39546</x:v>
      </x:c>
      <x:c r="G737" s="3" t="n">
        <x:v>41373</x:v>
      </x:c>
      <x:c r="H737" s="3" t="n">
        <x:v/>
      </x:c>
      <x:c r="I737" s="3" t="n">
        <x:v/>
      </x:c>
      <x:c r="J737" s="3" t="n">
        <x:v/>
      </x:c>
      <x:c r="K737" t="str">
        <x:f>=HYPERLINK("https://learn.microsoft.com/lifecycle/products/microsoft-mobile-internet-toolkit-10?branch=live", "https://learn.microsoft.com/lifecycle/products/microsoft-mobile-internet-toolkit-10?branch=live")</x:f>
        <x:v>https://learn.microsoft.com/lifecycle/products/microsoft-mobile-internet-toolkit-10?branch=live</x:v>
      </x:c>
    </x:row>
    <x:row r="738">
      <x:c r="A738" t="str">
        <x:v>Microsoft Office 2003</x:v>
      </x:c>
      <x:c r="B738" t="str">
        <x:v>Basic</x:v>
      </x:c>
      <x:c r="C738" t="str">
        <x:v>Original Release</x:v>
      </x:c>
      <x:c r="D738" t="str">
        <x:v>Fixed</x:v>
      </x:c>
      <x:c r="E738" s="3" t="n">
        <x:v>37942</x:v>
      </x:c>
      <x:c r="F738" s="3" t="n">
        <x:v>39917</x:v>
      </x:c>
      <x:c r="G738" s="3" t="n">
        <x:v>41737</x:v>
      </x:c>
      <x:c r="H738" s="3" t="n">
        <x:v/>
      </x:c>
      <x:c r="I738" s="3" t="n">
        <x:v>37942</x:v>
      </x:c>
      <x:c r="J738" s="3" t="n">
        <x:v>38560</x:v>
      </x:c>
      <x:c r="K73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9">
      <x:c r="A739" t="str">
        <x:v>Microsoft Office 2003</x:v>
      </x:c>
      <x:c r="B739" t="str">
        <x:v>Basic</x:v>
      </x:c>
      <x:c r="C739" t="str">
        <x:v>Service Pack 1</x:v>
      </x:c>
      <x:c r="D739" t="str">
        <x:v>Fixed</x:v>
      </x:c>
      <x:c r="E739" s="3" t="n">
        <x:v>37942</x:v>
      </x:c>
      <x:c r="F739" s="3" t="n">
        <x:v>39917</x:v>
      </x:c>
      <x:c r="G739" s="3" t="n">
        <x:v>41737</x:v>
      </x:c>
      <x:c r="H739" s="3" t="n">
        <x:v/>
      </x:c>
      <x:c r="I739" s="3" t="n">
        <x:v>38195</x:v>
      </x:c>
      <x:c r="J739" s="3" t="n">
        <x:v>39000</x:v>
      </x:c>
      <x:c r="K73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0">
      <x:c r="A740" t="str">
        <x:v>Microsoft Office 2003</x:v>
      </x:c>
      <x:c r="B740" t="str">
        <x:v>Basic</x:v>
      </x:c>
      <x:c r="C740" t="str">
        <x:v>Service Pack 2</x:v>
      </x:c>
      <x:c r="D740" t="str">
        <x:v>Fixed</x:v>
      </x:c>
      <x:c r="E740" s="3" t="n">
        <x:v>37942</x:v>
      </x:c>
      <x:c r="F740" s="3" t="n">
        <x:v>39917</x:v>
      </x:c>
      <x:c r="G740" s="3" t="n">
        <x:v>41737</x:v>
      </x:c>
      <x:c r="H740" s="3" t="n">
        <x:v/>
      </x:c>
      <x:c r="I740" s="3" t="n">
        <x:v>38621</x:v>
      </x:c>
      <x:c r="J740" s="3" t="n">
        <x:v>39735</x:v>
      </x:c>
      <x:c r="K74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1">
      <x:c r="A741" t="str">
        <x:v>Microsoft Office 2003</x:v>
      </x:c>
      <x:c r="B741" t="str">
        <x:v>Basic</x:v>
      </x:c>
      <x:c r="C741" t="str">
        <x:v>Service Pack 3</x:v>
      </x:c>
      <x:c r="D741" t="str">
        <x:v>Fixed</x:v>
      </x:c>
      <x:c r="E741" s="3" t="n">
        <x:v>37942</x:v>
      </x:c>
      <x:c r="F741" s="3" t="n">
        <x:v>39917</x:v>
      </x:c>
      <x:c r="G741" s="3" t="n">
        <x:v>41737</x:v>
      </x:c>
      <x:c r="H741" s="3" t="n">
        <x:v/>
      </x:c>
      <x:c r="I741" s="3" t="n">
        <x:v>39343</x:v>
      </x:c>
      <x:c r="J741" s="3" t="n">
        <x:v>41737</x:v>
      </x:c>
      <x:c r="K74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2">
      <x:c r="A742" t="str">
        <x:v>Microsoft Office 2003</x:v>
      </x:c>
      <x:c r="B742" t="str">
        <x:v>Professional</x:v>
      </x:c>
      <x:c r="C742" t="str">
        <x:v>Original Release</x:v>
      </x:c>
      <x:c r="D742" t="str">
        <x:v>Fixed</x:v>
      </x:c>
      <x:c r="E742" s="3" t="n">
        <x:v>37942</x:v>
      </x:c>
      <x:c r="F742" s="3" t="n">
        <x:v>39917</x:v>
      </x:c>
      <x:c r="G742" s="3" t="n">
        <x:v>41737</x:v>
      </x:c>
      <x:c r="H742" s="3" t="n">
        <x:v/>
      </x:c>
      <x:c r="I742" s="3" t="n">
        <x:v>37942</x:v>
      </x:c>
      <x:c r="J742" s="3" t="n">
        <x:v>38560</x:v>
      </x:c>
      <x:c r="K74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3">
      <x:c r="A743" t="str">
        <x:v>Microsoft Office 2003</x:v>
      </x:c>
      <x:c r="B743" t="str">
        <x:v>Professional</x:v>
      </x:c>
      <x:c r="C743" t="str">
        <x:v>Service Pack 1</x:v>
      </x:c>
      <x:c r="D743" t="str">
        <x:v>Fixed</x:v>
      </x:c>
      <x:c r="E743" s="3" t="n">
        <x:v>37942</x:v>
      </x:c>
      <x:c r="F743" s="3" t="n">
        <x:v>39917</x:v>
      </x:c>
      <x:c r="G743" s="3" t="n">
        <x:v>41737</x:v>
      </x:c>
      <x:c r="H743" s="3" t="n">
        <x:v/>
      </x:c>
      <x:c r="I743" s="3" t="n">
        <x:v>38195</x:v>
      </x:c>
      <x:c r="J743" s="3" t="n">
        <x:v>39000</x:v>
      </x:c>
      <x:c r="K74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4">
      <x:c r="A744" t="str">
        <x:v>Microsoft Office 2003</x:v>
      </x:c>
      <x:c r="B744" t="str">
        <x:v>Professional</x:v>
      </x:c>
      <x:c r="C744" t="str">
        <x:v>Service Pack 2</x:v>
      </x:c>
      <x:c r="D744" t="str">
        <x:v>Fixed</x:v>
      </x:c>
      <x:c r="E744" s="3" t="n">
        <x:v>37942</x:v>
      </x:c>
      <x:c r="F744" s="3" t="n">
        <x:v>39917</x:v>
      </x:c>
      <x:c r="G744" s="3" t="n">
        <x:v>41737</x:v>
      </x:c>
      <x:c r="H744" s="3" t="n">
        <x:v/>
      </x:c>
      <x:c r="I744" s="3" t="n">
        <x:v>38621</x:v>
      </x:c>
      <x:c r="J744" s="3" t="n">
        <x:v>39735</x:v>
      </x:c>
      <x:c r="K74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5">
      <x:c r="A745" t="str">
        <x:v>Microsoft Office 2003</x:v>
      </x:c>
      <x:c r="B745" t="str">
        <x:v>Professional</x:v>
      </x:c>
      <x:c r="C745" t="str">
        <x:v>Service Pack 3</x:v>
      </x:c>
      <x:c r="D745" t="str">
        <x:v>Fixed</x:v>
      </x:c>
      <x:c r="E745" s="3" t="n">
        <x:v>37942</x:v>
      </x:c>
      <x:c r="F745" s="3" t="n">
        <x:v>39917</x:v>
      </x:c>
      <x:c r="G745" s="3" t="n">
        <x:v>41737</x:v>
      </x:c>
      <x:c r="H745" s="3" t="n">
        <x:v/>
      </x:c>
      <x:c r="I745" s="3" t="n">
        <x:v>39343</x:v>
      </x:c>
      <x:c r="J745" s="3" t="n">
        <x:v>41737</x:v>
      </x:c>
      <x:c r="K74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6">
      <x:c r="A746" t="str">
        <x:v>Microsoft Office 2003</x:v>
      </x:c>
      <x:c r="B746" t="str">
        <x:v>Professional Enterprise</x:v>
      </x:c>
      <x:c r="C746" t="str">
        <x:v>Original Release</x:v>
      </x:c>
      <x:c r="D746" t="str">
        <x:v>Fixed</x:v>
      </x:c>
      <x:c r="E746" s="3" t="n">
        <x:v>37942</x:v>
      </x:c>
      <x:c r="F746" s="3" t="n">
        <x:v>39917</x:v>
      </x:c>
      <x:c r="G746" s="3" t="n">
        <x:v>41737</x:v>
      </x:c>
      <x:c r="H746" s="3" t="n">
        <x:v/>
      </x:c>
      <x:c r="I746" s="3" t="n">
        <x:v>37942</x:v>
      </x:c>
      <x:c r="J746" s="3" t="n">
        <x:v>38560</x:v>
      </x:c>
      <x:c r="K74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7">
      <x:c r="A747" t="str">
        <x:v>Microsoft Office 2003</x:v>
      </x:c>
      <x:c r="B747" t="str">
        <x:v>Professional Enterprise</x:v>
      </x:c>
      <x:c r="C747" t="str">
        <x:v>Service Pack 1</x:v>
      </x:c>
      <x:c r="D747" t="str">
        <x:v>Fixed</x:v>
      </x:c>
      <x:c r="E747" s="3" t="n">
        <x:v>37942</x:v>
      </x:c>
      <x:c r="F747" s="3" t="n">
        <x:v>39917</x:v>
      </x:c>
      <x:c r="G747" s="3" t="n">
        <x:v>41737</x:v>
      </x:c>
      <x:c r="H747" s="3" t="n">
        <x:v/>
      </x:c>
      <x:c r="I747" s="3" t="n">
        <x:v>38195</x:v>
      </x:c>
      <x:c r="J747" s="3" t="n">
        <x:v>39000</x:v>
      </x:c>
      <x:c r="K74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8">
      <x:c r="A748" t="str">
        <x:v>Microsoft Office 2003</x:v>
      </x:c>
      <x:c r="B748" t="str">
        <x:v>Professional Enterprise</x:v>
      </x:c>
      <x:c r="C748" t="str">
        <x:v>Service Pack 2</x:v>
      </x:c>
      <x:c r="D748" t="str">
        <x:v>Fixed</x:v>
      </x:c>
      <x:c r="E748" s="3" t="n">
        <x:v>37942</x:v>
      </x:c>
      <x:c r="F748" s="3" t="n">
        <x:v>39917</x:v>
      </x:c>
      <x:c r="G748" s="3" t="n">
        <x:v>41737</x:v>
      </x:c>
      <x:c r="H748" s="3" t="n">
        <x:v/>
      </x:c>
      <x:c r="I748" s="3" t="n">
        <x:v>38621</x:v>
      </x:c>
      <x:c r="J748" s="3" t="n">
        <x:v>39735</x:v>
      </x:c>
      <x:c r="K74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9">
      <x:c r="A749" t="str">
        <x:v>Microsoft Office 2003</x:v>
      </x:c>
      <x:c r="B749" t="str">
        <x:v>Professional Enterprise</x:v>
      </x:c>
      <x:c r="C749" t="str">
        <x:v>Service Pack 3</x:v>
      </x:c>
      <x:c r="D749" t="str">
        <x:v>Fixed</x:v>
      </x:c>
      <x:c r="E749" s="3" t="n">
        <x:v>37942</x:v>
      </x:c>
      <x:c r="F749" s="3" t="n">
        <x:v>39917</x:v>
      </x:c>
      <x:c r="G749" s="3" t="n">
        <x:v>41737</x:v>
      </x:c>
      <x:c r="H749" s="3" t="n">
        <x:v/>
      </x:c>
      <x:c r="I749" s="3" t="n">
        <x:v>39343</x:v>
      </x:c>
      <x:c r="J749" s="3" t="n">
        <x:v>41737</x:v>
      </x:c>
      <x:c r="K74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0">
      <x:c r="A750" t="str">
        <x:v>Microsoft Office 2003</x:v>
      </x:c>
      <x:c r="B750" t="str">
        <x:v>Small Business</x:v>
      </x:c>
      <x:c r="C750" t="str">
        <x:v>Original Release</x:v>
      </x:c>
      <x:c r="D750" t="str">
        <x:v>Fixed</x:v>
      </x:c>
      <x:c r="E750" s="3" t="n">
        <x:v>37942</x:v>
      </x:c>
      <x:c r="F750" s="3" t="n">
        <x:v>39917</x:v>
      </x:c>
      <x:c r="G750" s="3" t="n">
        <x:v>41737</x:v>
      </x:c>
      <x:c r="H750" s="3" t="n">
        <x:v/>
      </x:c>
      <x:c r="I750" s="3" t="n">
        <x:v>37942</x:v>
      </x:c>
      <x:c r="J750" s="3" t="n">
        <x:v>38560</x:v>
      </x:c>
      <x:c r="K75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1">
      <x:c r="A751" t="str">
        <x:v>Microsoft Office 2003</x:v>
      </x:c>
      <x:c r="B751" t="str">
        <x:v>Small Business</x:v>
      </x:c>
      <x:c r="C751" t="str">
        <x:v>Service Pack 1</x:v>
      </x:c>
      <x:c r="D751" t="str">
        <x:v>Fixed</x:v>
      </x:c>
      <x:c r="E751" s="3" t="n">
        <x:v>37942</x:v>
      </x:c>
      <x:c r="F751" s="3" t="n">
        <x:v>39917</x:v>
      </x:c>
      <x:c r="G751" s="3" t="n">
        <x:v>41737</x:v>
      </x:c>
      <x:c r="H751" s="3" t="n">
        <x:v/>
      </x:c>
      <x:c r="I751" s="3" t="n">
        <x:v>38195</x:v>
      </x:c>
      <x:c r="J751" s="3" t="n">
        <x:v>39000</x:v>
      </x:c>
      <x:c r="K75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2">
      <x:c r="A752" t="str">
        <x:v>Microsoft Office 2003</x:v>
      </x:c>
      <x:c r="B752" t="str">
        <x:v>Small Business</x:v>
      </x:c>
      <x:c r="C752" t="str">
        <x:v>Service Pack 2</x:v>
      </x:c>
      <x:c r="D752" t="str">
        <x:v>Fixed</x:v>
      </x:c>
      <x:c r="E752" s="3" t="n">
        <x:v>37942</x:v>
      </x:c>
      <x:c r="F752" s="3" t="n">
        <x:v>39917</x:v>
      </x:c>
      <x:c r="G752" s="3" t="n">
        <x:v>41737</x:v>
      </x:c>
      <x:c r="H752" s="3" t="n">
        <x:v/>
      </x:c>
      <x:c r="I752" s="3" t="n">
        <x:v>38621</x:v>
      </x:c>
      <x:c r="J752" s="3" t="n">
        <x:v>39735</x:v>
      </x:c>
      <x:c r="K75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3">
      <x:c r="A753" t="str">
        <x:v>Microsoft Office 2003</x:v>
      </x:c>
      <x:c r="B753" t="str">
        <x:v>Small Business</x:v>
      </x:c>
      <x:c r="C753" t="str">
        <x:v>Service Pack 3</x:v>
      </x:c>
      <x:c r="D753" t="str">
        <x:v>Fixed</x:v>
      </x:c>
      <x:c r="E753" s="3" t="n">
        <x:v>37942</x:v>
      </x:c>
      <x:c r="F753" s="3" t="n">
        <x:v>39917</x:v>
      </x:c>
      <x:c r="G753" s="3" t="n">
        <x:v>41737</x:v>
      </x:c>
      <x:c r="H753" s="3" t="n">
        <x:v/>
      </x:c>
      <x:c r="I753" s="3" t="n">
        <x:v>39343</x:v>
      </x:c>
      <x:c r="J753" s="3" t="n">
        <x:v>41737</x:v>
      </x:c>
      <x:c r="K75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4">
      <x:c r="A754" t="str">
        <x:v>Microsoft Office 2003</x:v>
      </x:c>
      <x:c r="B754" t="str">
        <x:v>Standard</x:v>
      </x:c>
      <x:c r="C754" t="str">
        <x:v>Original Release</x:v>
      </x:c>
      <x:c r="D754" t="str">
        <x:v>Fixed</x:v>
      </x:c>
      <x:c r="E754" s="3" t="n">
        <x:v>37942</x:v>
      </x:c>
      <x:c r="F754" s="3" t="n">
        <x:v>39917</x:v>
      </x:c>
      <x:c r="G754" s="3" t="n">
        <x:v>41737</x:v>
      </x:c>
      <x:c r="H754" s="3" t="n">
        <x:v/>
      </x:c>
      <x:c r="I754" s="3" t="n">
        <x:v>37942</x:v>
      </x:c>
      <x:c r="J754" s="3" t="n">
        <x:v>38560</x:v>
      </x:c>
      <x:c r="K75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5">
      <x:c r="A755" t="str">
        <x:v>Microsoft Office 2003</x:v>
      </x:c>
      <x:c r="B755" t="str">
        <x:v>Standard</x:v>
      </x:c>
      <x:c r="C755" t="str">
        <x:v>Service Pack 1</x:v>
      </x:c>
      <x:c r="D755" t="str">
        <x:v>Fixed</x:v>
      </x:c>
      <x:c r="E755" s="3" t="n">
        <x:v>37942</x:v>
      </x:c>
      <x:c r="F755" s="3" t="n">
        <x:v>39917</x:v>
      </x:c>
      <x:c r="G755" s="3" t="n">
        <x:v>41737</x:v>
      </x:c>
      <x:c r="H755" s="3" t="n">
        <x:v/>
      </x:c>
      <x:c r="I755" s="3" t="n">
        <x:v>38195</x:v>
      </x:c>
      <x:c r="J755" s="3" t="n">
        <x:v>39000</x:v>
      </x:c>
      <x:c r="K75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6">
      <x:c r="A756" t="str">
        <x:v>Microsoft Office 2003</x:v>
      </x:c>
      <x:c r="B756" t="str">
        <x:v>Standard</x:v>
      </x:c>
      <x:c r="C756" t="str">
        <x:v>Service Pack 2</x:v>
      </x:c>
      <x:c r="D756" t="str">
        <x:v>Fixed</x:v>
      </x:c>
      <x:c r="E756" s="3" t="n">
        <x:v>37942</x:v>
      </x:c>
      <x:c r="F756" s="3" t="n">
        <x:v>39917</x:v>
      </x:c>
      <x:c r="G756" s="3" t="n">
        <x:v>41737</x:v>
      </x:c>
      <x:c r="H756" s="3" t="n">
        <x:v/>
      </x:c>
      <x:c r="I756" s="3" t="n">
        <x:v>38621</x:v>
      </x:c>
      <x:c r="J756" s="3" t="n">
        <x:v>39735</x:v>
      </x:c>
      <x:c r="K75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7">
      <x:c r="A757" t="str">
        <x:v>Microsoft Office 2003</x:v>
      </x:c>
      <x:c r="B757" t="str">
        <x:v>Standard</x:v>
      </x:c>
      <x:c r="C757" t="str">
        <x:v>Service Pack 3</x:v>
      </x:c>
      <x:c r="D757" t="str">
        <x:v>Fixed</x:v>
      </x:c>
      <x:c r="E757" s="3" t="n">
        <x:v>37942</x:v>
      </x:c>
      <x:c r="F757" s="3" t="n">
        <x:v>39917</x:v>
      </x:c>
      <x:c r="G757" s="3" t="n">
        <x:v>41737</x:v>
      </x:c>
      <x:c r="H757" s="3" t="n">
        <x:v/>
      </x:c>
      <x:c r="I757" s="3" t="n">
        <x:v>39343</x:v>
      </x:c>
      <x:c r="J757" s="3" t="n">
        <x:v>41737</x:v>
      </x:c>
      <x:c r="K75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8">
      <x:c r="A758" t="str">
        <x:v>Microsoft Office 2003</x:v>
      </x:c>
      <x:c r="B758" t="str">
        <x:v>Student and Teacher</x:v>
      </x:c>
      <x:c r="C758" t="str">
        <x:v>Original Release</x:v>
      </x:c>
      <x:c r="D758" t="str">
        <x:v>Fixed</x:v>
      </x:c>
      <x:c r="E758" s="3" t="n">
        <x:v>37942</x:v>
      </x:c>
      <x:c r="F758" s="3" t="n">
        <x:v>39917</x:v>
      </x:c>
      <x:c r="G758" s="3" t="n">
        <x:v>41737</x:v>
      </x:c>
      <x:c r="H758" s="3" t="n">
        <x:v/>
      </x:c>
      <x:c r="I758" s="3" t="n">
        <x:v>37942</x:v>
      </x:c>
      <x:c r="J758" s="3" t="n">
        <x:v>38560</x:v>
      </x:c>
      <x:c r="K75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9">
      <x:c r="A759" t="str">
        <x:v>Microsoft Office 2003</x:v>
      </x:c>
      <x:c r="B759" t="str">
        <x:v>Student and Teacher</x:v>
      </x:c>
      <x:c r="C759" t="str">
        <x:v>Service Pack 1</x:v>
      </x:c>
      <x:c r="D759" t="str">
        <x:v>Fixed</x:v>
      </x:c>
      <x:c r="E759" s="3" t="n">
        <x:v>37942</x:v>
      </x:c>
      <x:c r="F759" s="3" t="n">
        <x:v>39917</x:v>
      </x:c>
      <x:c r="G759" s="3" t="n">
        <x:v>41737</x:v>
      </x:c>
      <x:c r="H759" s="3" t="n">
        <x:v/>
      </x:c>
      <x:c r="I759" s="3" t="n">
        <x:v>38195</x:v>
      </x:c>
      <x:c r="J759" s="3" t="n">
        <x:v>39000</x:v>
      </x:c>
      <x:c r="K75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0">
      <x:c r="A760" t="str">
        <x:v>Microsoft Office 2003</x:v>
      </x:c>
      <x:c r="B760" t="str">
        <x:v>Student and Teacher</x:v>
      </x:c>
      <x:c r="C760" t="str">
        <x:v>Service Pack 2</x:v>
      </x:c>
      <x:c r="D760" t="str">
        <x:v>Fixed</x:v>
      </x:c>
      <x:c r="E760" s="3" t="n">
        <x:v>37942</x:v>
      </x:c>
      <x:c r="F760" s="3" t="n">
        <x:v>39917</x:v>
      </x:c>
      <x:c r="G760" s="3" t="n">
        <x:v>41737</x:v>
      </x:c>
      <x:c r="H760" s="3" t="n">
        <x:v/>
      </x:c>
      <x:c r="I760" s="3" t="n">
        <x:v>38621</x:v>
      </x:c>
      <x:c r="J760" s="3" t="n">
        <x:v>39735</x:v>
      </x:c>
      <x:c r="K76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1">
      <x:c r="A761" t="str">
        <x:v>Microsoft Office 2003</x:v>
      </x:c>
      <x:c r="B761" t="str">
        <x:v>Student and Teacher</x:v>
      </x:c>
      <x:c r="C761" t="str">
        <x:v>Service Pack 3</x:v>
      </x:c>
      <x:c r="D761" t="str">
        <x:v>Fixed</x:v>
      </x:c>
      <x:c r="E761" s="3" t="n">
        <x:v>37942</x:v>
      </x:c>
      <x:c r="F761" s="3" t="n">
        <x:v>39917</x:v>
      </x:c>
      <x:c r="G761" s="3" t="n">
        <x:v>41737</x:v>
      </x:c>
      <x:c r="H761" s="3" t="n">
        <x:v/>
      </x:c>
      <x:c r="I761" s="3" t="n">
        <x:v>39343</x:v>
      </x:c>
      <x:c r="J761" s="3" t="n">
        <x:v>41737</x:v>
      </x:c>
      <x:c r="K76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2">
      <x:c r="A762" t="str">
        <x:v>Microsoft Office 2003</x:v>
      </x:c>
      <x:c r="B762" t="str">
        <x:v>Web Components</x:v>
      </x:c>
      <x:c r="C762" t="str">
        <x:v>Original Release</x:v>
      </x:c>
      <x:c r="D762" t="str">
        <x:v>Fixed</x:v>
      </x:c>
      <x:c r="E762" s="3" t="n">
        <x:v>37942</x:v>
      </x:c>
      <x:c r="F762" s="3" t="n">
        <x:v>39917</x:v>
      </x:c>
      <x:c r="G762" s="3" t="n">
        <x:v>41737</x:v>
      </x:c>
      <x:c r="H762" s="3" t="n">
        <x:v/>
      </x:c>
      <x:c r="I762" s="3" t="n">
        <x:v>37942</x:v>
      </x:c>
      <x:c r="J762" s="3" t="n">
        <x:v>38560</x:v>
      </x:c>
      <x:c r="K76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3">
      <x:c r="A763" t="str">
        <x:v>Microsoft Office 2003</x:v>
      </x:c>
      <x:c r="B763" t="str">
        <x:v>Web Components</x:v>
      </x:c>
      <x:c r="C763" t="str">
        <x:v>Service Pack 1</x:v>
      </x:c>
      <x:c r="D763" t="str">
        <x:v>Fixed</x:v>
      </x:c>
      <x:c r="E763" s="3" t="n">
        <x:v>37942</x:v>
      </x:c>
      <x:c r="F763" s="3" t="n">
        <x:v>39917</x:v>
      </x:c>
      <x:c r="G763" s="3" t="n">
        <x:v>41737</x:v>
      </x:c>
      <x:c r="H763" s="3" t="n">
        <x:v/>
      </x:c>
      <x:c r="I763" s="3" t="n">
        <x:v>38195</x:v>
      </x:c>
      <x:c r="J763" s="3" t="n">
        <x:v>39000</x:v>
      </x:c>
      <x:c r="K76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4">
      <x:c r="A764" t="str">
        <x:v>Microsoft Office 2003</x:v>
      </x:c>
      <x:c r="B764" t="str">
        <x:v>Web Components</x:v>
      </x:c>
      <x:c r="C764" t="str">
        <x:v>Service Pack 2</x:v>
      </x:c>
      <x:c r="D764" t="str">
        <x:v>Fixed</x:v>
      </x:c>
      <x:c r="E764" s="3" t="n">
        <x:v>37942</x:v>
      </x:c>
      <x:c r="F764" s="3" t="n">
        <x:v>39917</x:v>
      </x:c>
      <x:c r="G764" s="3" t="n">
        <x:v>41737</x:v>
      </x:c>
      <x:c r="H764" s="3" t="n">
        <x:v/>
      </x:c>
      <x:c r="I764" s="3" t="n">
        <x:v>38621</x:v>
      </x:c>
      <x:c r="J764" s="3" t="n">
        <x:v>39735</x:v>
      </x:c>
      <x:c r="K76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5">
      <x:c r="A765" t="str">
        <x:v>Microsoft Office 2003</x:v>
      </x:c>
      <x:c r="B765" t="str">
        <x:v>Web Components</x:v>
      </x:c>
      <x:c r="C765" t="str">
        <x:v>Service Pack 3</x:v>
      </x:c>
      <x:c r="D765" t="str">
        <x:v>Fixed</x:v>
      </x:c>
      <x:c r="E765" s="3" t="n">
        <x:v>37942</x:v>
      </x:c>
      <x:c r="F765" s="3" t="n">
        <x:v>39917</x:v>
      </x:c>
      <x:c r="G765" s="3" t="n">
        <x:v>41737</x:v>
      </x:c>
      <x:c r="H765" s="3" t="n">
        <x:v/>
      </x:c>
      <x:c r="I765" s="3" t="n">
        <x:v>39343</x:v>
      </x:c>
      <x:c r="J765" s="3" t="n">
        <x:v>41737</x:v>
      </x:c>
      <x:c r="K76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66">
      <x:c r="A766" t="str">
        <x:v>Microsoft Office 2003 Proofing Tools</x:v>
      </x:c>
      <x:c r="B766" t="str">
        <x:v/>
      </x:c>
      <x:c r="C766" t="str">
        <x:v/>
      </x:c>
      <x:c r="D766" t="str">
        <x:v>Fixed</x:v>
      </x:c>
      <x:c r="E766" s="3" t="n">
        <x:v>37963</x:v>
      </x:c>
      <x:c r="F766" s="3" t="n">
        <x:v>39826</x:v>
      </x:c>
      <x:c r="G766" s="3" t="n">
        <x:v>41653</x:v>
      </x:c>
      <x:c r="H766" s="3" t="n">
        <x:v/>
      </x:c>
      <x:c r="I766" s="3" t="n">
        <x:v/>
      </x:c>
      <x:c r="J766" s="3" t="n">
        <x:v/>
      </x:c>
      <x:c r="K766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767">
      <x:c r="A767" t="str">
        <x:v>Microsoft Office 2003 Web Components for the 2007 Microsoft Office system</x:v>
      </x:c>
      <x:c r="B767" t="str">
        <x:v/>
      </x:c>
      <x:c r="C767" t="str">
        <x:v/>
      </x:c>
      <x:c r="D767" t="str">
        <x:v>Component</x:v>
      </x:c>
      <x:c r="E767" s="3" t="n">
        <x:v>39109</x:v>
      </x:c>
      <x:c r="F767" s="3" t="n">
        <x:v>43018</x:v>
      </x:c>
      <x:c r="G767" s="3" t="n">
        <x:v/>
      </x:c>
      <x:c r="H767" s="3" t="n">
        <x:v/>
      </x:c>
      <x:c r="I767" s="3" t="n">
        <x:v/>
      </x:c>
      <x:c r="J767" s="3" t="n">
        <x:v/>
      </x:c>
      <x:c r="K767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768">
      <x:c r="A768" t="str">
        <x:v>Microsoft Office 2004 for Mac</x:v>
      </x:c>
      <x:c r="B768" t="str">
        <x:v>Professional</x:v>
      </x:c>
      <x:c r="C768" t="str">
        <x:v/>
      </x:c>
      <x:c r="D768" t="str">
        <x:v>Fixed</x:v>
      </x:c>
      <x:c r="E768" s="3" t="n">
        <x:v>38181</x:v>
      </x:c>
      <x:c r="F768" s="3" t="n">
        <x:v>40918</x:v>
      </x:c>
      <x:c r="G768" s="3" t="n">
        <x:v/>
      </x:c>
      <x:c r="H768" s="3" t="n">
        <x:v/>
      </x:c>
      <x:c r="I768" s="3" t="n">
        <x:v/>
      </x:c>
      <x:c r="J768" s="3" t="n">
        <x:v/>
      </x:c>
      <x:c r="K768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69">
      <x:c r="A769" t="str">
        <x:v>Microsoft Office 2004 for Mac</x:v>
      </x:c>
      <x:c r="B769" t="str">
        <x:v>Standard</x:v>
      </x:c>
      <x:c r="C769" t="str">
        <x:v/>
      </x:c>
      <x:c r="D769" t="str">
        <x:v>Fixed</x:v>
      </x:c>
      <x:c r="E769" s="3" t="n">
        <x:v>38181</x:v>
      </x:c>
      <x:c r="F769" s="3" t="n">
        <x:v>40918</x:v>
      </x:c>
      <x:c r="G769" s="3" t="n">
        <x:v/>
      </x:c>
      <x:c r="H769" s="3" t="n">
        <x:v/>
      </x:c>
      <x:c r="I769" s="3" t="n">
        <x:v/>
      </x:c>
      <x:c r="J769" s="3" t="n">
        <x:v/>
      </x:c>
      <x:c r="K769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70">
      <x:c r="A770" t="str">
        <x:v>Microsoft Office 2004 for Mac</x:v>
      </x:c>
      <x:c r="B770" t="str">
        <x:v>Student and Teacher</x:v>
      </x:c>
      <x:c r="C770" t="str">
        <x:v/>
      </x:c>
      <x:c r="D770" t="str">
        <x:v>Fixed</x:v>
      </x:c>
      <x:c r="E770" s="3" t="n">
        <x:v>38181</x:v>
      </x:c>
      <x:c r="F770" s="3" t="n">
        <x:v>40918</x:v>
      </x:c>
      <x:c r="G770" s="3" t="n">
        <x:v/>
      </x:c>
      <x:c r="H770" s="3" t="n">
        <x:v/>
      </x:c>
      <x:c r="I770" s="3" t="n">
        <x:v/>
      </x:c>
      <x:c r="J770" s="3" t="n">
        <x:v/>
      </x:c>
      <x:c r="K770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71">
      <x:c r="A771" t="str">
        <x:v>Microsoft Office 2007</x:v>
      </x:c>
      <x:c r="B771" t="str">
        <x:v>Basic</x:v>
      </x:c>
      <x:c r="C771" t="str">
        <x:v>Original Release</x:v>
      </x:c>
      <x:c r="D771" t="str">
        <x:v>Fixed</x:v>
      </x:c>
      <x:c r="E771" s="3" t="n">
        <x:v>39109</x:v>
      </x:c>
      <x:c r="F771" s="3" t="n">
        <x:v>41191</x:v>
      </x:c>
      <x:c r="G771" s="3" t="n">
        <x:v>43018</x:v>
      </x:c>
      <x:c r="H771" s="3" t="n">
        <x:v/>
      </x:c>
      <x:c r="I771" s="3" t="n">
        <x:v>39109</x:v>
      </x:c>
      <x:c r="J771" s="3" t="n">
        <x:v>39826</x:v>
      </x:c>
      <x:c r="K77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2">
      <x:c r="A772" t="str">
        <x:v>Microsoft Office 2007</x:v>
      </x:c>
      <x:c r="B772" t="str">
        <x:v>Basic</x:v>
      </x:c>
      <x:c r="C772" t="str">
        <x:v>Service Pack 1</x:v>
      </x:c>
      <x:c r="D772" t="str">
        <x:v>Fixed</x:v>
      </x:c>
      <x:c r="E772" s="3" t="n">
        <x:v>39109</x:v>
      </x:c>
      <x:c r="F772" s="3" t="n">
        <x:v>41191</x:v>
      </x:c>
      <x:c r="G772" s="3" t="n">
        <x:v>43018</x:v>
      </x:c>
      <x:c r="H772" s="3" t="n">
        <x:v/>
      </x:c>
      <x:c r="I772" s="3" t="n">
        <x:v>39427</x:v>
      </x:c>
      <x:c r="J772" s="3" t="n">
        <x:v>40372</x:v>
      </x:c>
      <x:c r="K77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3">
      <x:c r="A773" t="str">
        <x:v>Microsoft Office 2007</x:v>
      </x:c>
      <x:c r="B773" t="str">
        <x:v>Basic</x:v>
      </x:c>
      <x:c r="C773" t="str">
        <x:v>Service Pack 2</x:v>
      </x:c>
      <x:c r="D773" t="str">
        <x:v>Fixed</x:v>
      </x:c>
      <x:c r="E773" s="3" t="n">
        <x:v>39109</x:v>
      </x:c>
      <x:c r="F773" s="3" t="n">
        <x:v>41191</x:v>
      </x:c>
      <x:c r="G773" s="3" t="n">
        <x:v>43018</x:v>
      </x:c>
      <x:c r="H773" s="3" t="n">
        <x:v/>
      </x:c>
      <x:c r="I773" s="3" t="n">
        <x:v>39931</x:v>
      </x:c>
      <x:c r="J773" s="3" t="n">
        <x:v>41282</x:v>
      </x:c>
      <x:c r="K77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4">
      <x:c r="A774" t="str">
        <x:v>Microsoft Office 2007</x:v>
      </x:c>
      <x:c r="B774" t="str">
        <x:v>Basic</x:v>
      </x:c>
      <x:c r="C774" t="str">
        <x:v>Service Pack 3</x:v>
      </x:c>
      <x:c r="D774" t="str">
        <x:v>Fixed</x:v>
      </x:c>
      <x:c r="E774" s="3" t="n">
        <x:v>39109</x:v>
      </x:c>
      <x:c r="F774" s="3" t="n">
        <x:v>41191</x:v>
      </x:c>
      <x:c r="G774" s="3" t="n">
        <x:v>43018</x:v>
      </x:c>
      <x:c r="H774" s="3" t="n">
        <x:v/>
      </x:c>
      <x:c r="I774" s="3" t="n">
        <x:v>40841</x:v>
      </x:c>
      <x:c r="J774" s="3" t="n">
        <x:v>43018</x:v>
      </x:c>
      <x:c r="K77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5">
      <x:c r="A775" t="str">
        <x:v>Microsoft Office 2007</x:v>
      </x:c>
      <x:c r="B775" t="str">
        <x:v>Enterprise</x:v>
      </x:c>
      <x:c r="C775" t="str">
        <x:v>Original Release</x:v>
      </x:c>
      <x:c r="D775" t="str">
        <x:v>Fixed</x:v>
      </x:c>
      <x:c r="E775" s="3" t="n">
        <x:v>39109</x:v>
      </x:c>
      <x:c r="F775" s="3" t="n">
        <x:v>41191</x:v>
      </x:c>
      <x:c r="G775" s="3" t="n">
        <x:v>43018</x:v>
      </x:c>
      <x:c r="H775" s="3" t="n">
        <x:v/>
      </x:c>
      <x:c r="I775" s="3" t="n">
        <x:v>39109</x:v>
      </x:c>
      <x:c r="J775" s="3" t="n">
        <x:v>39826</x:v>
      </x:c>
      <x:c r="K77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6">
      <x:c r="A776" t="str">
        <x:v>Microsoft Office 2007</x:v>
      </x:c>
      <x:c r="B776" t="str">
        <x:v>Enterprise</x:v>
      </x:c>
      <x:c r="C776" t="str">
        <x:v>Service Pack 1</x:v>
      </x:c>
      <x:c r="D776" t="str">
        <x:v>Fixed</x:v>
      </x:c>
      <x:c r="E776" s="3" t="n">
        <x:v>39109</x:v>
      </x:c>
      <x:c r="F776" s="3" t="n">
        <x:v>41191</x:v>
      </x:c>
      <x:c r="G776" s="3" t="n">
        <x:v>43018</x:v>
      </x:c>
      <x:c r="H776" s="3" t="n">
        <x:v/>
      </x:c>
      <x:c r="I776" s="3" t="n">
        <x:v>39427</x:v>
      </x:c>
      <x:c r="J776" s="3" t="n">
        <x:v>40372</x:v>
      </x:c>
      <x:c r="K77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7">
      <x:c r="A777" t="str">
        <x:v>Microsoft Office 2007</x:v>
      </x:c>
      <x:c r="B777" t="str">
        <x:v>Enterprise</x:v>
      </x:c>
      <x:c r="C777" t="str">
        <x:v>Service Pack 2</x:v>
      </x:c>
      <x:c r="D777" t="str">
        <x:v>Fixed</x:v>
      </x:c>
      <x:c r="E777" s="3" t="n">
        <x:v>39109</x:v>
      </x:c>
      <x:c r="F777" s="3" t="n">
        <x:v>41191</x:v>
      </x:c>
      <x:c r="G777" s="3" t="n">
        <x:v>43018</x:v>
      </x:c>
      <x:c r="H777" s="3" t="n">
        <x:v/>
      </x:c>
      <x:c r="I777" s="3" t="n">
        <x:v>39931</x:v>
      </x:c>
      <x:c r="J777" s="3" t="n">
        <x:v>41282</x:v>
      </x:c>
      <x:c r="K77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8">
      <x:c r="A778" t="str">
        <x:v>Microsoft Office 2007</x:v>
      </x:c>
      <x:c r="B778" t="str">
        <x:v>Enterprise</x:v>
      </x:c>
      <x:c r="C778" t="str">
        <x:v>Service Pack 3</x:v>
      </x:c>
      <x:c r="D778" t="str">
        <x:v>Fixed</x:v>
      </x:c>
      <x:c r="E778" s="3" t="n">
        <x:v>39109</x:v>
      </x:c>
      <x:c r="F778" s="3" t="n">
        <x:v>41191</x:v>
      </x:c>
      <x:c r="G778" s="3" t="n">
        <x:v>43018</x:v>
      </x:c>
      <x:c r="H778" s="3" t="n">
        <x:v/>
      </x:c>
      <x:c r="I778" s="3" t="n">
        <x:v>40841</x:v>
      </x:c>
      <x:c r="J778" s="3" t="n">
        <x:v>43018</x:v>
      </x:c>
      <x:c r="K77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9">
      <x:c r="A779" t="str">
        <x:v>Microsoft Office 2007</x:v>
      </x:c>
      <x:c r="B779" t="str">
        <x:v>Home and Student</x:v>
      </x:c>
      <x:c r="C779" t="str">
        <x:v>Original Release</x:v>
      </x:c>
      <x:c r="D779" t="str">
        <x:v>Fixed</x:v>
      </x:c>
      <x:c r="E779" s="3" t="n">
        <x:v>39109</x:v>
      </x:c>
      <x:c r="F779" s="3" t="n">
        <x:v>41191</x:v>
      </x:c>
      <x:c r="G779" s="3" t="n">
        <x:v>43018</x:v>
      </x:c>
      <x:c r="H779" s="3" t="n">
        <x:v/>
      </x:c>
      <x:c r="I779" s="3" t="n">
        <x:v>39109</x:v>
      </x:c>
      <x:c r="J779" s="3" t="n">
        <x:v>39826</x:v>
      </x:c>
      <x:c r="K77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0">
      <x:c r="A780" t="str">
        <x:v>Microsoft Office 2007</x:v>
      </x:c>
      <x:c r="B780" t="str">
        <x:v>Home and Student</x:v>
      </x:c>
      <x:c r="C780" t="str">
        <x:v>Service Pack 1</x:v>
      </x:c>
      <x:c r="D780" t="str">
        <x:v>Fixed</x:v>
      </x:c>
      <x:c r="E780" s="3" t="n">
        <x:v>39109</x:v>
      </x:c>
      <x:c r="F780" s="3" t="n">
        <x:v>41191</x:v>
      </x:c>
      <x:c r="G780" s="3" t="n">
        <x:v>43018</x:v>
      </x:c>
      <x:c r="H780" s="3" t="n">
        <x:v/>
      </x:c>
      <x:c r="I780" s="3" t="n">
        <x:v>39427</x:v>
      </x:c>
      <x:c r="J780" s="3" t="n">
        <x:v>40372</x:v>
      </x:c>
      <x:c r="K78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1">
      <x:c r="A781" t="str">
        <x:v>Microsoft Office 2007</x:v>
      </x:c>
      <x:c r="B781" t="str">
        <x:v>Home and Student</x:v>
      </x:c>
      <x:c r="C781" t="str">
        <x:v>Service Pack 2</x:v>
      </x:c>
      <x:c r="D781" t="str">
        <x:v>Fixed</x:v>
      </x:c>
      <x:c r="E781" s="3" t="n">
        <x:v>39109</x:v>
      </x:c>
      <x:c r="F781" s="3" t="n">
        <x:v>41191</x:v>
      </x:c>
      <x:c r="G781" s="3" t="n">
        <x:v>43018</x:v>
      </x:c>
      <x:c r="H781" s="3" t="n">
        <x:v/>
      </x:c>
      <x:c r="I781" s="3" t="n">
        <x:v>39931</x:v>
      </x:c>
      <x:c r="J781" s="3" t="n">
        <x:v>41282</x:v>
      </x:c>
      <x:c r="K78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2">
      <x:c r="A782" t="str">
        <x:v>Microsoft Office 2007</x:v>
      </x:c>
      <x:c r="B782" t="str">
        <x:v>Home and Student</x:v>
      </x:c>
      <x:c r="C782" t="str">
        <x:v>Service Pack 3</x:v>
      </x:c>
      <x:c r="D782" t="str">
        <x:v>Fixed</x:v>
      </x:c>
      <x:c r="E782" s="3" t="n">
        <x:v>39109</x:v>
      </x:c>
      <x:c r="F782" s="3" t="n">
        <x:v>41191</x:v>
      </x:c>
      <x:c r="G782" s="3" t="n">
        <x:v>43018</x:v>
      </x:c>
      <x:c r="H782" s="3" t="n">
        <x:v/>
      </x:c>
      <x:c r="I782" s="3" t="n">
        <x:v>40841</x:v>
      </x:c>
      <x:c r="J782" s="3" t="n">
        <x:v>43018</x:v>
      </x:c>
      <x:c r="K78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3">
      <x:c r="A783" t="str">
        <x:v>Microsoft Office 2007</x:v>
      </x:c>
      <x:c r="B783" t="str">
        <x:v>Multi Language Pack</x:v>
      </x:c>
      <x:c r="C783" t="str">
        <x:v>Original Release</x:v>
      </x:c>
      <x:c r="D783" t="str">
        <x:v>Fixed</x:v>
      </x:c>
      <x:c r="E783" s="3" t="n">
        <x:v>39109</x:v>
      </x:c>
      <x:c r="F783" s="3" t="n">
        <x:v>41191</x:v>
      </x:c>
      <x:c r="G783" s="3" t="n">
        <x:v>43018</x:v>
      </x:c>
      <x:c r="H783" s="3" t="n">
        <x:v/>
      </x:c>
      <x:c r="I783" s="3" t="n">
        <x:v>39109</x:v>
      </x:c>
      <x:c r="J783" s="3" t="n">
        <x:v>39826</x:v>
      </x:c>
      <x:c r="K78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4">
      <x:c r="A784" t="str">
        <x:v>Microsoft Office 2007</x:v>
      </x:c>
      <x:c r="B784" t="str">
        <x:v>Multi Language Pack</x:v>
      </x:c>
      <x:c r="C784" t="str">
        <x:v>Service Pack 1</x:v>
      </x:c>
      <x:c r="D784" t="str">
        <x:v>Fixed</x:v>
      </x:c>
      <x:c r="E784" s="3" t="n">
        <x:v>39109</x:v>
      </x:c>
      <x:c r="F784" s="3" t="n">
        <x:v>41191</x:v>
      </x:c>
      <x:c r="G784" s="3" t="n">
        <x:v>43018</x:v>
      </x:c>
      <x:c r="H784" s="3" t="n">
        <x:v/>
      </x:c>
      <x:c r="I784" s="3" t="n">
        <x:v>39427</x:v>
      </x:c>
      <x:c r="J784" s="3" t="n">
        <x:v>40372</x:v>
      </x:c>
      <x:c r="K78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5">
      <x:c r="A785" t="str">
        <x:v>Microsoft Office 2007</x:v>
      </x:c>
      <x:c r="B785" t="str">
        <x:v>Multi Language Pack</x:v>
      </x:c>
      <x:c r="C785" t="str">
        <x:v>Service Pack 2</x:v>
      </x:c>
      <x:c r="D785" t="str">
        <x:v>Fixed</x:v>
      </x:c>
      <x:c r="E785" s="3" t="n">
        <x:v>39109</x:v>
      </x:c>
      <x:c r="F785" s="3" t="n">
        <x:v>41191</x:v>
      </x:c>
      <x:c r="G785" s="3" t="n">
        <x:v>43018</x:v>
      </x:c>
      <x:c r="H785" s="3" t="n">
        <x:v/>
      </x:c>
      <x:c r="I785" s="3" t="n">
        <x:v>39931</x:v>
      </x:c>
      <x:c r="J785" s="3" t="n">
        <x:v>41282</x:v>
      </x:c>
      <x:c r="K78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6">
      <x:c r="A786" t="str">
        <x:v>Microsoft Office 2007</x:v>
      </x:c>
      <x:c r="B786" t="str">
        <x:v>Multi Language Pack</x:v>
      </x:c>
      <x:c r="C786" t="str">
        <x:v>Service Pack 3</x:v>
      </x:c>
      <x:c r="D786" t="str">
        <x:v>Fixed</x:v>
      </x:c>
      <x:c r="E786" s="3" t="n">
        <x:v>39109</x:v>
      </x:c>
      <x:c r="F786" s="3" t="n">
        <x:v>41191</x:v>
      </x:c>
      <x:c r="G786" s="3" t="n">
        <x:v>43018</x:v>
      </x:c>
      <x:c r="H786" s="3" t="n">
        <x:v/>
      </x:c>
      <x:c r="I786" s="3" t="n">
        <x:v>40841</x:v>
      </x:c>
      <x:c r="J786" s="3" t="n">
        <x:v>43018</x:v>
      </x:c>
      <x:c r="K78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7">
      <x:c r="A787" t="str">
        <x:v>Microsoft Office 2007</x:v>
      </x:c>
      <x:c r="B787" t="str">
        <x:v>Professional</x:v>
      </x:c>
      <x:c r="C787" t="str">
        <x:v>Original Release</x:v>
      </x:c>
      <x:c r="D787" t="str">
        <x:v>Fixed</x:v>
      </x:c>
      <x:c r="E787" s="3" t="n">
        <x:v>39109</x:v>
      </x:c>
      <x:c r="F787" s="3" t="n">
        <x:v>41191</x:v>
      </x:c>
      <x:c r="G787" s="3" t="n">
        <x:v>43018</x:v>
      </x:c>
      <x:c r="H787" s="3" t="n">
        <x:v/>
      </x:c>
      <x:c r="I787" s="3" t="n">
        <x:v>39109</x:v>
      </x:c>
      <x:c r="J787" s="3" t="n">
        <x:v>39826</x:v>
      </x:c>
      <x:c r="K78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8">
      <x:c r="A788" t="str">
        <x:v>Microsoft Office 2007</x:v>
      </x:c>
      <x:c r="B788" t="str">
        <x:v>Professional</x:v>
      </x:c>
      <x:c r="C788" t="str">
        <x:v>Service Pack 1</x:v>
      </x:c>
      <x:c r="D788" t="str">
        <x:v>Fixed</x:v>
      </x:c>
      <x:c r="E788" s="3" t="n">
        <x:v>39109</x:v>
      </x:c>
      <x:c r="F788" s="3" t="n">
        <x:v>41191</x:v>
      </x:c>
      <x:c r="G788" s="3" t="n">
        <x:v>43018</x:v>
      </x:c>
      <x:c r="H788" s="3" t="n">
        <x:v/>
      </x:c>
      <x:c r="I788" s="3" t="n">
        <x:v>39427</x:v>
      </x:c>
      <x:c r="J788" s="3" t="n">
        <x:v>40372</x:v>
      </x:c>
      <x:c r="K78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9">
      <x:c r="A789" t="str">
        <x:v>Microsoft Office 2007</x:v>
      </x:c>
      <x:c r="B789" t="str">
        <x:v>Professional</x:v>
      </x:c>
      <x:c r="C789" t="str">
        <x:v>Service Pack 2</x:v>
      </x:c>
      <x:c r="D789" t="str">
        <x:v>Fixed</x:v>
      </x:c>
      <x:c r="E789" s="3" t="n">
        <x:v>39109</x:v>
      </x:c>
      <x:c r="F789" s="3" t="n">
        <x:v>41191</x:v>
      </x:c>
      <x:c r="G789" s="3" t="n">
        <x:v>43018</x:v>
      </x:c>
      <x:c r="H789" s="3" t="n">
        <x:v/>
      </x:c>
      <x:c r="I789" s="3" t="n">
        <x:v>39931</x:v>
      </x:c>
      <x:c r="J789" s="3" t="n">
        <x:v>41282</x:v>
      </x:c>
      <x:c r="K78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0">
      <x:c r="A790" t="str">
        <x:v>Microsoft Office 2007</x:v>
      </x:c>
      <x:c r="B790" t="str">
        <x:v>Professional</x:v>
      </x:c>
      <x:c r="C790" t="str">
        <x:v>Service Pack 3</x:v>
      </x:c>
      <x:c r="D790" t="str">
        <x:v>Fixed</x:v>
      </x:c>
      <x:c r="E790" s="3" t="n">
        <x:v>39109</x:v>
      </x:c>
      <x:c r="F790" s="3" t="n">
        <x:v>41191</x:v>
      </x:c>
      <x:c r="G790" s="3" t="n">
        <x:v>43018</x:v>
      </x:c>
      <x:c r="H790" s="3" t="n">
        <x:v/>
      </x:c>
      <x:c r="I790" s="3" t="n">
        <x:v>40841</x:v>
      </x:c>
      <x:c r="J790" s="3" t="n">
        <x:v>43018</x:v>
      </x:c>
      <x:c r="K79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1">
      <x:c r="A791" t="str">
        <x:v>Microsoft Office 2007</x:v>
      </x:c>
      <x:c r="B791" t="str">
        <x:v>Professional Plus</x:v>
      </x:c>
      <x:c r="C791" t="str">
        <x:v>Original Release</x:v>
      </x:c>
      <x:c r="D791" t="str">
        <x:v>Fixed</x:v>
      </x:c>
      <x:c r="E791" s="3" t="n">
        <x:v>39109</x:v>
      </x:c>
      <x:c r="F791" s="3" t="n">
        <x:v>41191</x:v>
      </x:c>
      <x:c r="G791" s="3" t="n">
        <x:v>43018</x:v>
      </x:c>
      <x:c r="H791" s="3" t="n">
        <x:v/>
      </x:c>
      <x:c r="I791" s="3" t="n">
        <x:v>39109</x:v>
      </x:c>
      <x:c r="J791" s="3" t="n">
        <x:v>39826</x:v>
      </x:c>
      <x:c r="K79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2">
      <x:c r="A792" t="str">
        <x:v>Microsoft Office 2007</x:v>
      </x:c>
      <x:c r="B792" t="str">
        <x:v>Professional Plus</x:v>
      </x:c>
      <x:c r="C792" t="str">
        <x:v>Service Pack 1</x:v>
      </x:c>
      <x:c r="D792" t="str">
        <x:v>Fixed</x:v>
      </x:c>
      <x:c r="E792" s="3" t="n">
        <x:v>39109</x:v>
      </x:c>
      <x:c r="F792" s="3" t="n">
        <x:v>41191</x:v>
      </x:c>
      <x:c r="G792" s="3" t="n">
        <x:v>43018</x:v>
      </x:c>
      <x:c r="H792" s="3" t="n">
        <x:v/>
      </x:c>
      <x:c r="I792" s="3" t="n">
        <x:v>39427</x:v>
      </x:c>
      <x:c r="J792" s="3" t="n">
        <x:v>40372</x:v>
      </x:c>
      <x:c r="K79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3">
      <x:c r="A793" t="str">
        <x:v>Microsoft Office 2007</x:v>
      </x:c>
      <x:c r="B793" t="str">
        <x:v>Professional Plus</x:v>
      </x:c>
      <x:c r="C793" t="str">
        <x:v>Service Pack 2</x:v>
      </x:c>
      <x:c r="D793" t="str">
        <x:v>Fixed</x:v>
      </x:c>
      <x:c r="E793" s="3" t="n">
        <x:v>39109</x:v>
      </x:c>
      <x:c r="F793" s="3" t="n">
        <x:v>41191</x:v>
      </x:c>
      <x:c r="G793" s="3" t="n">
        <x:v>43018</x:v>
      </x:c>
      <x:c r="H793" s="3" t="n">
        <x:v/>
      </x:c>
      <x:c r="I793" s="3" t="n">
        <x:v>39931</x:v>
      </x:c>
      <x:c r="J793" s="3" t="n">
        <x:v>41282</x:v>
      </x:c>
      <x:c r="K7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4">
      <x:c r="A794" t="str">
        <x:v>Microsoft Office 2007</x:v>
      </x:c>
      <x:c r="B794" t="str">
        <x:v>Professional Plus</x:v>
      </x:c>
      <x:c r="C794" t="str">
        <x:v>Service Pack 3</x:v>
      </x:c>
      <x:c r="D794" t="str">
        <x:v>Fixed</x:v>
      </x:c>
      <x:c r="E794" s="3" t="n">
        <x:v>39109</x:v>
      </x:c>
      <x:c r="F794" s="3" t="n">
        <x:v>41191</x:v>
      </x:c>
      <x:c r="G794" s="3" t="n">
        <x:v>43018</x:v>
      </x:c>
      <x:c r="H794" s="3" t="n">
        <x:v/>
      </x:c>
      <x:c r="I794" s="3" t="n">
        <x:v>40841</x:v>
      </x:c>
      <x:c r="J794" s="3" t="n">
        <x:v>43018</x:v>
      </x:c>
      <x:c r="K7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5">
      <x:c r="A795" t="str">
        <x:v>Microsoft Office 2007</x:v>
      </x:c>
      <x:c r="B795" t="str">
        <x:v>Small Business</x:v>
      </x:c>
      <x:c r="C795" t="str">
        <x:v>Original Release</x:v>
      </x:c>
      <x:c r="D795" t="str">
        <x:v>Fixed</x:v>
      </x:c>
      <x:c r="E795" s="3" t="n">
        <x:v>39109</x:v>
      </x:c>
      <x:c r="F795" s="3" t="n">
        <x:v>41191</x:v>
      </x:c>
      <x:c r="G795" s="3" t="n">
        <x:v>43018</x:v>
      </x:c>
      <x:c r="H795" s="3" t="n">
        <x:v/>
      </x:c>
      <x:c r="I795" s="3" t="n">
        <x:v>39109</x:v>
      </x:c>
      <x:c r="J795" s="3" t="n">
        <x:v>39826</x:v>
      </x:c>
      <x:c r="K7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6">
      <x:c r="A796" t="str">
        <x:v>Microsoft Office 2007</x:v>
      </x:c>
      <x:c r="B796" t="str">
        <x:v>Small Business</x:v>
      </x:c>
      <x:c r="C796" t="str">
        <x:v>Service Pack 1</x:v>
      </x:c>
      <x:c r="D796" t="str">
        <x:v>Fixed</x:v>
      </x:c>
      <x:c r="E796" s="3" t="n">
        <x:v>39109</x:v>
      </x:c>
      <x:c r="F796" s="3" t="n">
        <x:v>41191</x:v>
      </x:c>
      <x:c r="G796" s="3" t="n">
        <x:v>43018</x:v>
      </x:c>
      <x:c r="H796" s="3" t="n">
        <x:v/>
      </x:c>
      <x:c r="I796" s="3" t="n">
        <x:v>39427</x:v>
      </x:c>
      <x:c r="J796" s="3" t="n">
        <x:v>40372</x:v>
      </x:c>
      <x:c r="K79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7">
      <x:c r="A797" t="str">
        <x:v>Microsoft Office 2007</x:v>
      </x:c>
      <x:c r="B797" t="str">
        <x:v>Small Business</x:v>
      </x:c>
      <x:c r="C797" t="str">
        <x:v>Service Pack 2</x:v>
      </x:c>
      <x:c r="D797" t="str">
        <x:v>Fixed</x:v>
      </x:c>
      <x:c r="E797" s="3" t="n">
        <x:v>39109</x:v>
      </x:c>
      <x:c r="F797" s="3" t="n">
        <x:v>41191</x:v>
      </x:c>
      <x:c r="G797" s="3" t="n">
        <x:v>43018</x:v>
      </x:c>
      <x:c r="H797" s="3" t="n">
        <x:v/>
      </x:c>
      <x:c r="I797" s="3" t="n">
        <x:v>39931</x:v>
      </x:c>
      <x:c r="J797" s="3" t="n">
        <x:v>41282</x:v>
      </x:c>
      <x:c r="K79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8">
      <x:c r="A798" t="str">
        <x:v>Microsoft Office 2007</x:v>
      </x:c>
      <x:c r="B798" t="str">
        <x:v>Small Business</x:v>
      </x:c>
      <x:c r="C798" t="str">
        <x:v>Service Pack 3</x:v>
      </x:c>
      <x:c r="D798" t="str">
        <x:v>Fixed</x:v>
      </x:c>
      <x:c r="E798" s="3" t="n">
        <x:v>39109</x:v>
      </x:c>
      <x:c r="F798" s="3" t="n">
        <x:v>41191</x:v>
      </x:c>
      <x:c r="G798" s="3" t="n">
        <x:v>43018</x:v>
      </x:c>
      <x:c r="H798" s="3" t="n">
        <x:v/>
      </x:c>
      <x:c r="I798" s="3" t="n">
        <x:v>40841</x:v>
      </x:c>
      <x:c r="J798" s="3" t="n">
        <x:v>43018</x:v>
      </x:c>
      <x:c r="K79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9">
      <x:c r="A799" t="str">
        <x:v>Microsoft Office 2007</x:v>
      </x:c>
      <x:c r="B799" t="str">
        <x:v>Standard</x:v>
      </x:c>
      <x:c r="C799" t="str">
        <x:v>Original Release</x:v>
      </x:c>
      <x:c r="D799" t="str">
        <x:v>Fixed</x:v>
      </x:c>
      <x:c r="E799" s="3" t="n">
        <x:v>39109</x:v>
      </x:c>
      <x:c r="F799" s="3" t="n">
        <x:v>41191</x:v>
      </x:c>
      <x:c r="G799" s="3" t="n">
        <x:v>43018</x:v>
      </x:c>
      <x:c r="H799" s="3" t="n">
        <x:v/>
      </x:c>
      <x:c r="I799" s="3" t="n">
        <x:v>39109</x:v>
      </x:c>
      <x:c r="J799" s="3" t="n">
        <x:v>39826</x:v>
      </x:c>
      <x:c r="K79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0">
      <x:c r="A800" t="str">
        <x:v>Microsoft Office 2007</x:v>
      </x:c>
      <x:c r="B800" t="str">
        <x:v>Standard</x:v>
      </x:c>
      <x:c r="C800" t="str">
        <x:v>Service Pack 1</x:v>
      </x:c>
      <x:c r="D800" t="str">
        <x:v>Fixed</x:v>
      </x:c>
      <x:c r="E800" s="3" t="n">
        <x:v>39109</x:v>
      </x:c>
      <x:c r="F800" s="3" t="n">
        <x:v>41191</x:v>
      </x:c>
      <x:c r="G800" s="3" t="n">
        <x:v>43018</x:v>
      </x:c>
      <x:c r="H800" s="3" t="n">
        <x:v/>
      </x:c>
      <x:c r="I800" s="3" t="n">
        <x:v>39427</x:v>
      </x:c>
      <x:c r="J800" s="3" t="n">
        <x:v>40372</x:v>
      </x:c>
      <x:c r="K80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1">
      <x:c r="A801" t="str">
        <x:v>Microsoft Office 2007</x:v>
      </x:c>
      <x:c r="B801" t="str">
        <x:v>Standard</x:v>
      </x:c>
      <x:c r="C801" t="str">
        <x:v>Service Pack 2</x:v>
      </x:c>
      <x:c r="D801" t="str">
        <x:v>Fixed</x:v>
      </x:c>
      <x:c r="E801" s="3" t="n">
        <x:v>39109</x:v>
      </x:c>
      <x:c r="F801" s="3" t="n">
        <x:v>41191</x:v>
      </x:c>
      <x:c r="G801" s="3" t="n">
        <x:v>43018</x:v>
      </x:c>
      <x:c r="H801" s="3" t="n">
        <x:v/>
      </x:c>
      <x:c r="I801" s="3" t="n">
        <x:v>39931</x:v>
      </x:c>
      <x:c r="J801" s="3" t="n">
        <x:v>41282</x:v>
      </x:c>
      <x:c r="K80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2">
      <x:c r="A802" t="str">
        <x:v>Microsoft Office 2007</x:v>
      </x:c>
      <x:c r="B802" t="str">
        <x:v>Standard</x:v>
      </x:c>
      <x:c r="C802" t="str">
        <x:v>Service Pack 3</x:v>
      </x:c>
      <x:c r="D802" t="str">
        <x:v>Fixed</x:v>
      </x:c>
      <x:c r="E802" s="3" t="n">
        <x:v>39109</x:v>
      </x:c>
      <x:c r="F802" s="3" t="n">
        <x:v>41191</x:v>
      </x:c>
      <x:c r="G802" s="3" t="n">
        <x:v>43018</x:v>
      </x:c>
      <x:c r="H802" s="3" t="n">
        <x:v/>
      </x:c>
      <x:c r="I802" s="3" t="n">
        <x:v>40841</x:v>
      </x:c>
      <x:c r="J802" s="3" t="n">
        <x:v>43018</x:v>
      </x:c>
      <x:c r="K80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3">
      <x:c r="A803" t="str">
        <x:v>Microsoft Office 2007</x:v>
      </x:c>
      <x:c r="B803" t="str">
        <x:v>Ultimate</x:v>
      </x:c>
      <x:c r="C803" t="str">
        <x:v>Original Release</x:v>
      </x:c>
      <x:c r="D803" t="str">
        <x:v>Fixed</x:v>
      </x:c>
      <x:c r="E803" s="3" t="n">
        <x:v>39109</x:v>
      </x:c>
      <x:c r="F803" s="3" t="n">
        <x:v>41191</x:v>
      </x:c>
      <x:c r="G803" s="3" t="n">
        <x:v>43018</x:v>
      </x:c>
      <x:c r="H803" s="3" t="n">
        <x:v/>
      </x:c>
      <x:c r="I803" s="3" t="n">
        <x:v>39109</x:v>
      </x:c>
      <x:c r="J803" s="3" t="n">
        <x:v>39826</x:v>
      </x:c>
      <x:c r="K80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4">
      <x:c r="A804" t="str">
        <x:v>Microsoft Office 2007</x:v>
      </x:c>
      <x:c r="B804" t="str">
        <x:v>Ultimate</x:v>
      </x:c>
      <x:c r="C804" t="str">
        <x:v>Service Pack 1</x:v>
      </x:c>
      <x:c r="D804" t="str">
        <x:v>Fixed</x:v>
      </x:c>
      <x:c r="E804" s="3" t="n">
        <x:v>39109</x:v>
      </x:c>
      <x:c r="F804" s="3" t="n">
        <x:v>41191</x:v>
      </x:c>
      <x:c r="G804" s="3" t="n">
        <x:v>43018</x:v>
      </x:c>
      <x:c r="H804" s="3" t="n">
        <x:v/>
      </x:c>
      <x:c r="I804" s="3" t="n">
        <x:v>39427</x:v>
      </x:c>
      <x:c r="J804" s="3" t="n">
        <x:v>40372</x:v>
      </x:c>
      <x:c r="K80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5">
      <x:c r="A805" t="str">
        <x:v>Microsoft Office 2007</x:v>
      </x:c>
      <x:c r="B805" t="str">
        <x:v>Ultimate</x:v>
      </x:c>
      <x:c r="C805" t="str">
        <x:v>Service Pack 2</x:v>
      </x:c>
      <x:c r="D805" t="str">
        <x:v>Fixed</x:v>
      </x:c>
      <x:c r="E805" s="3" t="n">
        <x:v>39109</x:v>
      </x:c>
      <x:c r="F805" s="3" t="n">
        <x:v>41191</x:v>
      </x:c>
      <x:c r="G805" s="3" t="n">
        <x:v>43018</x:v>
      </x:c>
      <x:c r="H805" s="3" t="n">
        <x:v/>
      </x:c>
      <x:c r="I805" s="3" t="n">
        <x:v>39931</x:v>
      </x:c>
      <x:c r="J805" s="3" t="n">
        <x:v>41282</x:v>
      </x:c>
      <x:c r="K80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6">
      <x:c r="A806" t="str">
        <x:v>Microsoft Office 2007</x:v>
      </x:c>
      <x:c r="B806" t="str">
        <x:v>Ultimate</x:v>
      </x:c>
      <x:c r="C806" t="str">
        <x:v>Service Pack 3</x:v>
      </x:c>
      <x:c r="D806" t="str">
        <x:v>Fixed</x:v>
      </x:c>
      <x:c r="E806" s="3" t="n">
        <x:v>39109</x:v>
      </x:c>
      <x:c r="F806" s="3" t="n">
        <x:v>41191</x:v>
      </x:c>
      <x:c r="G806" s="3" t="n">
        <x:v>43018</x:v>
      </x:c>
      <x:c r="H806" s="3" t="n">
        <x:v/>
      </x:c>
      <x:c r="I806" s="3" t="n">
        <x:v>40841</x:v>
      </x:c>
      <x:c r="J806" s="3" t="n">
        <x:v>43018</x:v>
      </x:c>
      <x:c r="K80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807">
      <x:c r="A807" t="str">
        <x:v>Microsoft Office 2008 for Mac</x:v>
      </x:c>
      <x:c r="B807" t="str">
        <x:v>Business</x:v>
      </x:c>
      <x:c r="C807" t="str">
        <x:v>Original Release</x:v>
      </x:c>
      <x:c r="D807" t="str">
        <x:v>Fixed</x:v>
      </x:c>
      <x:c r="E807" s="3" t="n">
        <x:v>39462</x:v>
      </x:c>
      <x:c r="F807" s="3" t="n">
        <x:v>41373</x:v>
      </x:c>
      <x:c r="G807" s="3" t="n">
        <x:v/>
      </x:c>
      <x:c r="H807" s="3" t="n">
        <x:v/>
      </x:c>
      <x:c r="I807" s="3" t="n">
        <x:v>39462</x:v>
      </x:c>
      <x:c r="J807" s="3" t="n">
        <x:v>40008</x:v>
      </x:c>
      <x:c r="K80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8">
      <x:c r="A808" t="str">
        <x:v>Microsoft Office 2008 for Mac</x:v>
      </x:c>
      <x:c r="B808" t="str">
        <x:v>Business</x:v>
      </x:c>
      <x:c r="C808" t="str">
        <x:v>Service Pack 1</x:v>
      </x:c>
      <x:c r="D808" t="str">
        <x:v>Fixed</x:v>
      </x:c>
      <x:c r="E808" s="3" t="n">
        <x:v>39462</x:v>
      </x:c>
      <x:c r="F808" s="3" t="n">
        <x:v>41373</x:v>
      </x:c>
      <x:c r="G808" s="3" t="n">
        <x:v/>
      </x:c>
      <x:c r="H808" s="3" t="n">
        <x:v/>
      </x:c>
      <x:c r="I808" s="3" t="n">
        <x:v>39581</x:v>
      </x:c>
      <x:c r="J808" s="3" t="n">
        <x:v>40463</x:v>
      </x:c>
      <x:c r="K808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9">
      <x:c r="A809" t="str">
        <x:v>Microsoft Office 2008 for Mac</x:v>
      </x:c>
      <x:c r="B809" t="str">
        <x:v>Business</x:v>
      </x:c>
      <x:c r="C809" t="str">
        <x:v>Service Pack 2</x:v>
      </x:c>
      <x:c r="D809" t="str">
        <x:v>Fixed</x:v>
      </x:c>
      <x:c r="E809" s="3" t="n">
        <x:v>39462</x:v>
      </x:c>
      <x:c r="F809" s="3" t="n">
        <x:v>41373</x:v>
      </x:c>
      <x:c r="G809" s="3" t="n">
        <x:v/>
      </x:c>
      <x:c r="H809" s="3" t="n">
        <x:v/>
      </x:c>
      <x:c r="I809" s="3" t="n">
        <x:v>40014</x:v>
      </x:c>
      <x:c r="J809" s="3" t="n">
        <x:v>41373</x:v>
      </x:c>
      <x:c r="K80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0">
      <x:c r="A810" t="str">
        <x:v>Microsoft Office 2008 for Mac</x:v>
      </x:c>
      <x:c r="B810" t="str">
        <x:v>Home and Student</x:v>
      </x:c>
      <x:c r="C810" t="str">
        <x:v>Original Release</x:v>
      </x:c>
      <x:c r="D810" t="str">
        <x:v>Fixed</x:v>
      </x:c>
      <x:c r="E810" s="3" t="n">
        <x:v>39462</x:v>
      </x:c>
      <x:c r="F810" s="3" t="n">
        <x:v>41373</x:v>
      </x:c>
      <x:c r="G810" s="3" t="n">
        <x:v/>
      </x:c>
      <x:c r="H810" s="3" t="n">
        <x:v/>
      </x:c>
      <x:c r="I810" s="3" t="n">
        <x:v>39462</x:v>
      </x:c>
      <x:c r="J810" s="3" t="n">
        <x:v>40008</x:v>
      </x:c>
      <x:c r="K81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1">
      <x:c r="A811" t="str">
        <x:v>Microsoft Office 2008 for Mac</x:v>
      </x:c>
      <x:c r="B811" t="str">
        <x:v>Home and Student</x:v>
      </x:c>
      <x:c r="C811" t="str">
        <x:v>Service Pack 1</x:v>
      </x:c>
      <x:c r="D811" t="str">
        <x:v>Fixed</x:v>
      </x:c>
      <x:c r="E811" s="3" t="n">
        <x:v>39462</x:v>
      </x:c>
      <x:c r="F811" s="3" t="n">
        <x:v>41373</x:v>
      </x:c>
      <x:c r="G811" s="3" t="n">
        <x:v/>
      </x:c>
      <x:c r="H811" s="3" t="n">
        <x:v/>
      </x:c>
      <x:c r="I811" s="3" t="n">
        <x:v>39581</x:v>
      </x:c>
      <x:c r="J811" s="3" t="n">
        <x:v>40463</x:v>
      </x:c>
      <x:c r="K81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2">
      <x:c r="A812" t="str">
        <x:v>Microsoft Office 2008 for Mac</x:v>
      </x:c>
      <x:c r="B812" t="str">
        <x:v>Home and Student</x:v>
      </x:c>
      <x:c r="C812" t="str">
        <x:v>Service Pack 2</x:v>
      </x:c>
      <x:c r="D812" t="str">
        <x:v>Fixed</x:v>
      </x:c>
      <x:c r="E812" s="3" t="n">
        <x:v>39462</x:v>
      </x:c>
      <x:c r="F812" s="3" t="n">
        <x:v>41373</x:v>
      </x:c>
      <x:c r="G812" s="3" t="n">
        <x:v/>
      </x:c>
      <x:c r="H812" s="3" t="n">
        <x:v/>
      </x:c>
      <x:c r="I812" s="3" t="n">
        <x:v>40014</x:v>
      </x:c>
      <x:c r="J812" s="3" t="n">
        <x:v>41373</x:v>
      </x:c>
      <x:c r="K81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3">
      <x:c r="A813" t="str">
        <x:v>Microsoft Office 2008 for Mac</x:v>
      </x:c>
      <x:c r="B813" t="str">
        <x:v>Special Media Editon</x:v>
      </x:c>
      <x:c r="C813" t="str">
        <x:v>Original Release</x:v>
      </x:c>
      <x:c r="D813" t="str">
        <x:v>Fixed</x:v>
      </x:c>
      <x:c r="E813" s="3" t="n">
        <x:v>39462</x:v>
      </x:c>
      <x:c r="F813" s="3" t="n">
        <x:v>41373</x:v>
      </x:c>
      <x:c r="G813" s="3" t="n">
        <x:v/>
      </x:c>
      <x:c r="H813" s="3" t="n">
        <x:v/>
      </x:c>
      <x:c r="I813" s="3" t="n">
        <x:v>39462</x:v>
      </x:c>
      <x:c r="J813" s="3" t="n">
        <x:v>40008</x:v>
      </x:c>
      <x:c r="K81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4">
      <x:c r="A814" t="str">
        <x:v>Microsoft Office 2008 for Mac</x:v>
      </x:c>
      <x:c r="B814" t="str">
        <x:v>Special Media Editon</x:v>
      </x:c>
      <x:c r="C814" t="str">
        <x:v>Service Pack 1</x:v>
      </x:c>
      <x:c r="D814" t="str">
        <x:v>Fixed</x:v>
      </x:c>
      <x:c r="E814" s="3" t="n">
        <x:v>39462</x:v>
      </x:c>
      <x:c r="F814" s="3" t="n">
        <x:v>41373</x:v>
      </x:c>
      <x:c r="G814" s="3" t="n">
        <x:v/>
      </x:c>
      <x:c r="H814" s="3" t="n">
        <x:v/>
      </x:c>
      <x:c r="I814" s="3" t="n">
        <x:v>39581</x:v>
      </x:c>
      <x:c r="J814" s="3" t="n">
        <x:v>40463</x:v>
      </x:c>
      <x:c r="K81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5">
      <x:c r="A815" t="str">
        <x:v>Microsoft Office 2008 for Mac</x:v>
      </x:c>
      <x:c r="B815" t="str">
        <x:v>Special Media Editon</x:v>
      </x:c>
      <x:c r="C815" t="str">
        <x:v>Service Pack 2</x:v>
      </x:c>
      <x:c r="D815" t="str">
        <x:v>Fixed</x:v>
      </x:c>
      <x:c r="E815" s="3" t="n">
        <x:v>39462</x:v>
      </x:c>
      <x:c r="F815" s="3" t="n">
        <x:v>41373</x:v>
      </x:c>
      <x:c r="G815" s="3" t="n">
        <x:v/>
      </x:c>
      <x:c r="H815" s="3" t="n">
        <x:v/>
      </x:c>
      <x:c r="I815" s="3" t="n">
        <x:v>40014</x:v>
      </x:c>
      <x:c r="J815" s="3" t="n">
        <x:v>41373</x:v>
      </x:c>
      <x:c r="K815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16">
      <x:c r="A816" t="str">
        <x:v>Microsoft Office 2010</x:v>
      </x:c>
      <x:c r="B816" t="str">
        <x:v>eAcademy</x:v>
      </x:c>
      <x:c r="C816" t="str">
        <x:v>Original Release</x:v>
      </x:c>
      <x:c r="D816" t="str">
        <x:v>Fixed</x:v>
      </x:c>
      <x:c r="E816" s="3" t="n">
        <x:v>40374</x:v>
      </x:c>
      <x:c r="F816" s="3" t="n">
        <x:v>42290</x:v>
      </x:c>
      <x:c r="G816" s="3" t="n">
        <x:v>44117</x:v>
      </x:c>
      <x:c r="H816" s="3" t="n">
        <x:v/>
      </x:c>
      <x:c r="I816" s="3" t="n">
        <x:v>40374</x:v>
      </x:c>
      <x:c r="J816" s="3" t="n">
        <x:v>41100</x:v>
      </x:c>
      <x:c r="K81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7">
      <x:c r="A817" t="str">
        <x:v>Microsoft Office 2010</x:v>
      </x:c>
      <x:c r="B817" t="str">
        <x:v>eAcademy</x:v>
      </x:c>
      <x:c r="C817" t="str">
        <x:v>Service Pack 1</x:v>
      </x:c>
      <x:c r="D817" t="str">
        <x:v>Fixed</x:v>
      </x:c>
      <x:c r="E817" s="3" t="n">
        <x:v>40374</x:v>
      </x:c>
      <x:c r="F817" s="3" t="n">
        <x:v>42290</x:v>
      </x:c>
      <x:c r="G817" s="3" t="n">
        <x:v>44117</x:v>
      </x:c>
      <x:c r="H817" s="3" t="n">
        <x:v/>
      </x:c>
      <x:c r="I817" s="3" t="n">
        <x:v>40722</x:v>
      </x:c>
      <x:c r="J817" s="3" t="n">
        <x:v>41926</x:v>
      </x:c>
      <x:c r="K81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8">
      <x:c r="A818" t="str">
        <x:v>Microsoft Office 2010</x:v>
      </x:c>
      <x:c r="B818" t="str">
        <x:v>eAcademy</x:v>
      </x:c>
      <x:c r="C818" t="str">
        <x:v>Service Pack 2</x:v>
      </x:c>
      <x:c r="D818" t="str">
        <x:v>Fixed</x:v>
      </x:c>
      <x:c r="E818" s="3" t="n">
        <x:v>40374</x:v>
      </x:c>
      <x:c r="F818" s="3" t="n">
        <x:v>42290</x:v>
      </x:c>
      <x:c r="G818" s="3" t="n">
        <x:v>44117</x:v>
      </x:c>
      <x:c r="H818" s="3" t="n">
        <x:v/>
      </x:c>
      <x:c r="I818" s="3" t="n">
        <x:v>41478</x:v>
      </x:c>
      <x:c r="J818" s="3" t="n">
        <x:v>44117</x:v>
      </x:c>
      <x:c r="K81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9">
      <x:c r="A819" t="str">
        <x:v>Microsoft Office 2010</x:v>
      </x:c>
      <x:c r="B819" t="str">
        <x:v>Home and Business</x:v>
      </x:c>
      <x:c r="C819" t="str">
        <x:v>Original Release</x:v>
      </x:c>
      <x:c r="D819" t="str">
        <x:v>Fixed</x:v>
      </x:c>
      <x:c r="E819" s="3" t="n">
        <x:v>40374</x:v>
      </x:c>
      <x:c r="F819" s="3" t="n">
        <x:v>42290</x:v>
      </x:c>
      <x:c r="G819" s="3" t="n">
        <x:v>44117</x:v>
      </x:c>
      <x:c r="H819" s="3" t="n">
        <x:v/>
      </x:c>
      <x:c r="I819" s="3" t="n">
        <x:v>40374</x:v>
      </x:c>
      <x:c r="J819" s="3" t="n">
        <x:v>41100</x:v>
      </x:c>
      <x:c r="K81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0">
      <x:c r="A820" t="str">
        <x:v>Microsoft Office 2010</x:v>
      </x:c>
      <x:c r="B820" t="str">
        <x:v>Home and Business</x:v>
      </x:c>
      <x:c r="C820" t="str">
        <x:v>Service Pack 1</x:v>
      </x:c>
      <x:c r="D820" t="str">
        <x:v>Fixed</x:v>
      </x:c>
      <x:c r="E820" s="3" t="n">
        <x:v>40374</x:v>
      </x:c>
      <x:c r="F820" s="3" t="n">
        <x:v>42290</x:v>
      </x:c>
      <x:c r="G820" s="3" t="n">
        <x:v>44117</x:v>
      </x:c>
      <x:c r="H820" s="3" t="n">
        <x:v/>
      </x:c>
      <x:c r="I820" s="3" t="n">
        <x:v>40722</x:v>
      </x:c>
      <x:c r="J820" s="3" t="n">
        <x:v>41926</x:v>
      </x:c>
      <x:c r="K82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1">
      <x:c r="A821" t="str">
        <x:v>Microsoft Office 2010</x:v>
      </x:c>
      <x:c r="B821" t="str">
        <x:v>Home and Business</x:v>
      </x:c>
      <x:c r="C821" t="str">
        <x:v>Service Pack 2</x:v>
      </x:c>
      <x:c r="D821" t="str">
        <x:v>Fixed</x:v>
      </x:c>
      <x:c r="E821" s="3" t="n">
        <x:v>40374</x:v>
      </x:c>
      <x:c r="F821" s="3" t="n">
        <x:v>42290</x:v>
      </x:c>
      <x:c r="G821" s="3" t="n">
        <x:v>44117</x:v>
      </x:c>
      <x:c r="H821" s="3" t="n">
        <x:v/>
      </x:c>
      <x:c r="I821" s="3" t="n">
        <x:v>41478</x:v>
      </x:c>
      <x:c r="J821" s="3" t="n">
        <x:v>44117</x:v>
      </x:c>
      <x:c r="K82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2">
      <x:c r="A822" t="str">
        <x:v>Microsoft Office 2010</x:v>
      </x:c>
      <x:c r="B822" t="str">
        <x:v>Home and Student</x:v>
      </x:c>
      <x:c r="C822" t="str">
        <x:v>Original Release</x:v>
      </x:c>
      <x:c r="D822" t="str">
        <x:v>Fixed</x:v>
      </x:c>
      <x:c r="E822" s="3" t="n">
        <x:v>40374</x:v>
      </x:c>
      <x:c r="F822" s="3" t="n">
        <x:v>42290</x:v>
      </x:c>
      <x:c r="G822" s="3" t="n">
        <x:v>44117</x:v>
      </x:c>
      <x:c r="H822" s="3" t="n">
        <x:v/>
      </x:c>
      <x:c r="I822" s="3" t="n">
        <x:v>40374</x:v>
      </x:c>
      <x:c r="J822" s="3" t="n">
        <x:v>41100</x:v>
      </x:c>
      <x:c r="K82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3">
      <x:c r="A823" t="str">
        <x:v>Microsoft Office 2010</x:v>
      </x:c>
      <x:c r="B823" t="str">
        <x:v>Home and Student</x:v>
      </x:c>
      <x:c r="C823" t="str">
        <x:v>Service Pack 1</x:v>
      </x:c>
      <x:c r="D823" t="str">
        <x:v>Fixed</x:v>
      </x:c>
      <x:c r="E823" s="3" t="n">
        <x:v>40374</x:v>
      </x:c>
      <x:c r="F823" s="3" t="n">
        <x:v>42290</x:v>
      </x:c>
      <x:c r="G823" s="3" t="n">
        <x:v>44117</x:v>
      </x:c>
      <x:c r="H823" s="3" t="n">
        <x:v/>
      </x:c>
      <x:c r="I823" s="3" t="n">
        <x:v>40722</x:v>
      </x:c>
      <x:c r="J823" s="3" t="n">
        <x:v>41926</x:v>
      </x:c>
      <x:c r="K82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4">
      <x:c r="A824" t="str">
        <x:v>Microsoft Office 2010</x:v>
      </x:c>
      <x:c r="B824" t="str">
        <x:v>Home and Student</x:v>
      </x:c>
      <x:c r="C824" t="str">
        <x:v>Service Pack 2</x:v>
      </x:c>
      <x:c r="D824" t="str">
        <x:v>Fixed</x:v>
      </x:c>
      <x:c r="E824" s="3" t="n">
        <x:v>40374</x:v>
      </x:c>
      <x:c r="F824" s="3" t="n">
        <x:v>42290</x:v>
      </x:c>
      <x:c r="G824" s="3" t="n">
        <x:v>44117</x:v>
      </x:c>
      <x:c r="H824" s="3" t="n">
        <x:v/>
      </x:c>
      <x:c r="I824" s="3" t="n">
        <x:v>41478</x:v>
      </x:c>
      <x:c r="J824" s="3" t="n">
        <x:v>44117</x:v>
      </x:c>
      <x:c r="K82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5">
      <x:c r="A825" t="str">
        <x:v>Microsoft Office 2010</x:v>
      </x:c>
      <x:c r="B825" t="str">
        <x:v>Personal</x:v>
      </x:c>
      <x:c r="C825" t="str">
        <x:v>Original Release</x:v>
      </x:c>
      <x:c r="D825" t="str">
        <x:v>Fixed</x:v>
      </x:c>
      <x:c r="E825" s="3" t="n">
        <x:v>40374</x:v>
      </x:c>
      <x:c r="F825" s="3" t="n">
        <x:v>42290</x:v>
      </x:c>
      <x:c r="G825" s="3" t="n">
        <x:v>44117</x:v>
      </x:c>
      <x:c r="H825" s="3" t="n">
        <x:v/>
      </x:c>
      <x:c r="I825" s="3" t="n">
        <x:v>40374</x:v>
      </x:c>
      <x:c r="J825" s="3" t="n">
        <x:v>41100</x:v>
      </x:c>
      <x:c r="K82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6">
      <x:c r="A826" t="str">
        <x:v>Microsoft Office 2010</x:v>
      </x:c>
      <x:c r="B826" t="str">
        <x:v>Personal</x:v>
      </x:c>
      <x:c r="C826" t="str">
        <x:v>Service Pack 1</x:v>
      </x:c>
      <x:c r="D826" t="str">
        <x:v>Fixed</x:v>
      </x:c>
      <x:c r="E826" s="3" t="n">
        <x:v>40374</x:v>
      </x:c>
      <x:c r="F826" s="3" t="n">
        <x:v>42290</x:v>
      </x:c>
      <x:c r="G826" s="3" t="n">
        <x:v>44117</x:v>
      </x:c>
      <x:c r="H826" s="3" t="n">
        <x:v/>
      </x:c>
      <x:c r="I826" s="3" t="n">
        <x:v>40722</x:v>
      </x:c>
      <x:c r="J826" s="3" t="n">
        <x:v>41926</x:v>
      </x:c>
      <x:c r="K82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7">
      <x:c r="A827" t="str">
        <x:v>Microsoft Office 2010</x:v>
      </x:c>
      <x:c r="B827" t="str">
        <x:v>Personal</x:v>
      </x:c>
      <x:c r="C827" t="str">
        <x:v>Service Pack 2</x:v>
      </x:c>
      <x:c r="D827" t="str">
        <x:v>Fixed</x:v>
      </x:c>
      <x:c r="E827" s="3" t="n">
        <x:v>40374</x:v>
      </x:c>
      <x:c r="F827" s="3" t="n">
        <x:v>42290</x:v>
      </x:c>
      <x:c r="G827" s="3" t="n">
        <x:v>44117</x:v>
      </x:c>
      <x:c r="H827" s="3" t="n">
        <x:v/>
      </x:c>
      <x:c r="I827" s="3" t="n">
        <x:v>41478</x:v>
      </x:c>
      <x:c r="J827" s="3" t="n">
        <x:v>44117</x:v>
      </x:c>
      <x:c r="K82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8">
      <x:c r="A828" t="str">
        <x:v>Microsoft Office 2010</x:v>
      </x:c>
      <x:c r="B828" t="str">
        <x:v>Professional</x:v>
      </x:c>
      <x:c r="C828" t="str">
        <x:v>Original Release</x:v>
      </x:c>
      <x:c r="D828" t="str">
        <x:v>Fixed</x:v>
      </x:c>
      <x:c r="E828" s="3" t="n">
        <x:v>40374</x:v>
      </x:c>
      <x:c r="F828" s="3" t="n">
        <x:v>42290</x:v>
      </x:c>
      <x:c r="G828" s="3" t="n">
        <x:v>44117</x:v>
      </x:c>
      <x:c r="H828" s="3" t="n">
        <x:v/>
      </x:c>
      <x:c r="I828" s="3" t="n">
        <x:v>40374</x:v>
      </x:c>
      <x:c r="J828" s="3" t="n">
        <x:v>41100</x:v>
      </x:c>
      <x:c r="K82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9">
      <x:c r="A829" t="str">
        <x:v>Microsoft Office 2010</x:v>
      </x:c>
      <x:c r="B829" t="str">
        <x:v>Professional</x:v>
      </x:c>
      <x:c r="C829" t="str">
        <x:v>Service Pack 1</x:v>
      </x:c>
      <x:c r="D829" t="str">
        <x:v>Fixed</x:v>
      </x:c>
      <x:c r="E829" s="3" t="n">
        <x:v>40374</x:v>
      </x:c>
      <x:c r="F829" s="3" t="n">
        <x:v>42290</x:v>
      </x:c>
      <x:c r="G829" s="3" t="n">
        <x:v>44117</x:v>
      </x:c>
      <x:c r="H829" s="3" t="n">
        <x:v/>
      </x:c>
      <x:c r="I829" s="3" t="n">
        <x:v>40722</x:v>
      </x:c>
      <x:c r="J829" s="3" t="n">
        <x:v>41926</x:v>
      </x:c>
      <x:c r="K82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0">
      <x:c r="A830" t="str">
        <x:v>Microsoft Office 2010</x:v>
      </x:c>
      <x:c r="B830" t="str">
        <x:v>Professional</x:v>
      </x:c>
      <x:c r="C830" t="str">
        <x:v>Service Pack 2</x:v>
      </x:c>
      <x:c r="D830" t="str">
        <x:v>Fixed</x:v>
      </x:c>
      <x:c r="E830" s="3" t="n">
        <x:v>40374</x:v>
      </x:c>
      <x:c r="F830" s="3" t="n">
        <x:v>42290</x:v>
      </x:c>
      <x:c r="G830" s="3" t="n">
        <x:v>44117</x:v>
      </x:c>
      <x:c r="H830" s="3" t="n">
        <x:v/>
      </x:c>
      <x:c r="I830" s="3" t="n">
        <x:v>41478</x:v>
      </x:c>
      <x:c r="J830" s="3" t="n">
        <x:v>44117</x:v>
      </x:c>
      <x:c r="K83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1">
      <x:c r="A831" t="str">
        <x:v>Microsoft Office 2010</x:v>
      </x:c>
      <x:c r="B831" t="str">
        <x:v>Professional Academic</x:v>
      </x:c>
      <x:c r="C831" t="str">
        <x:v>Original Release</x:v>
      </x:c>
      <x:c r="D831" t="str">
        <x:v>Fixed</x:v>
      </x:c>
      <x:c r="E831" s="3" t="n">
        <x:v>40374</x:v>
      </x:c>
      <x:c r="F831" s="3" t="n">
        <x:v>42290</x:v>
      </x:c>
      <x:c r="G831" s="3" t="n">
        <x:v>44117</x:v>
      </x:c>
      <x:c r="H831" s="3" t="n">
        <x:v/>
      </x:c>
      <x:c r="I831" s="3" t="n">
        <x:v>40374</x:v>
      </x:c>
      <x:c r="J831" s="3" t="n">
        <x:v>41100</x:v>
      </x:c>
      <x:c r="K83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2">
      <x:c r="A832" t="str">
        <x:v>Microsoft Office 2010</x:v>
      </x:c>
      <x:c r="B832" t="str">
        <x:v>Professional Academic</x:v>
      </x:c>
      <x:c r="C832" t="str">
        <x:v>Service Pack 1</x:v>
      </x:c>
      <x:c r="D832" t="str">
        <x:v>Fixed</x:v>
      </x:c>
      <x:c r="E832" s="3" t="n">
        <x:v>40374</x:v>
      </x:c>
      <x:c r="F832" s="3" t="n">
        <x:v>42290</x:v>
      </x:c>
      <x:c r="G832" s="3" t="n">
        <x:v>44117</x:v>
      </x:c>
      <x:c r="H832" s="3" t="n">
        <x:v/>
      </x:c>
      <x:c r="I832" s="3" t="n">
        <x:v>40722</x:v>
      </x:c>
      <x:c r="J832" s="3" t="n">
        <x:v>41926</x:v>
      </x:c>
      <x:c r="K83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3">
      <x:c r="A833" t="str">
        <x:v>Microsoft Office 2010</x:v>
      </x:c>
      <x:c r="B833" t="str">
        <x:v>Professional Academic</x:v>
      </x:c>
      <x:c r="C833" t="str">
        <x:v>Service Pack 2</x:v>
      </x:c>
      <x:c r="D833" t="str">
        <x:v>Fixed</x:v>
      </x:c>
      <x:c r="E833" s="3" t="n">
        <x:v>40374</x:v>
      </x:c>
      <x:c r="F833" s="3" t="n">
        <x:v>42290</x:v>
      </x:c>
      <x:c r="G833" s="3" t="n">
        <x:v>44117</x:v>
      </x:c>
      <x:c r="H833" s="3" t="n">
        <x:v/>
      </x:c>
      <x:c r="I833" s="3" t="n">
        <x:v>41478</x:v>
      </x:c>
      <x:c r="J833" s="3" t="n">
        <x:v>44117</x:v>
      </x:c>
      <x:c r="K83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4">
      <x:c r="A834" t="str">
        <x:v>Microsoft Office 2010</x:v>
      </x:c>
      <x:c r="B834" t="str">
        <x:v>Professional Plus</x:v>
      </x:c>
      <x:c r="C834" t="str">
        <x:v>Original Release</x:v>
      </x:c>
      <x:c r="D834" t="str">
        <x:v>Fixed</x:v>
      </x:c>
      <x:c r="E834" s="3" t="n">
        <x:v>40374</x:v>
      </x:c>
      <x:c r="F834" s="3" t="n">
        <x:v>42290</x:v>
      </x:c>
      <x:c r="G834" s="3" t="n">
        <x:v>44117</x:v>
      </x:c>
      <x:c r="H834" s="3" t="n">
        <x:v/>
      </x:c>
      <x:c r="I834" s="3" t="n">
        <x:v>40374</x:v>
      </x:c>
      <x:c r="J834" s="3" t="n">
        <x:v>41100</x:v>
      </x:c>
      <x:c r="K83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5">
      <x:c r="A835" t="str">
        <x:v>Microsoft Office 2010</x:v>
      </x:c>
      <x:c r="B835" t="str">
        <x:v>Professional Plus</x:v>
      </x:c>
      <x:c r="C835" t="str">
        <x:v>Service Pack 1</x:v>
      </x:c>
      <x:c r="D835" t="str">
        <x:v>Fixed</x:v>
      </x:c>
      <x:c r="E835" s="3" t="n">
        <x:v>40374</x:v>
      </x:c>
      <x:c r="F835" s="3" t="n">
        <x:v>42290</x:v>
      </x:c>
      <x:c r="G835" s="3" t="n">
        <x:v>44117</x:v>
      </x:c>
      <x:c r="H835" s="3" t="n">
        <x:v/>
      </x:c>
      <x:c r="I835" s="3" t="n">
        <x:v>40722</x:v>
      </x:c>
      <x:c r="J835" s="3" t="n">
        <x:v>41926</x:v>
      </x:c>
      <x:c r="K83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6">
      <x:c r="A836" t="str">
        <x:v>Microsoft Office 2010</x:v>
      </x:c>
      <x:c r="B836" t="str">
        <x:v>Professional Plus</x:v>
      </x:c>
      <x:c r="C836" t="str">
        <x:v>Service Pack 2</x:v>
      </x:c>
      <x:c r="D836" t="str">
        <x:v>Fixed</x:v>
      </x:c>
      <x:c r="E836" s="3" t="n">
        <x:v>40374</x:v>
      </x:c>
      <x:c r="F836" s="3" t="n">
        <x:v>42290</x:v>
      </x:c>
      <x:c r="G836" s="3" t="n">
        <x:v>44117</x:v>
      </x:c>
      <x:c r="H836" s="3" t="n">
        <x:v/>
      </x:c>
      <x:c r="I836" s="3" t="n">
        <x:v>41478</x:v>
      </x:c>
      <x:c r="J836" s="3" t="n">
        <x:v>44117</x:v>
      </x:c>
      <x:c r="K83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7">
      <x:c r="A837" t="str">
        <x:v>Microsoft Office 2010</x:v>
      </x:c>
      <x:c r="B837" t="str">
        <x:v>Professional Plus Home Use Program</x:v>
      </x:c>
      <x:c r="C837" t="str">
        <x:v>Original Release</x:v>
      </x:c>
      <x:c r="D837" t="str">
        <x:v>Fixed</x:v>
      </x:c>
      <x:c r="E837" s="3" t="n">
        <x:v>40374</x:v>
      </x:c>
      <x:c r="F837" s="3" t="n">
        <x:v>42290</x:v>
      </x:c>
      <x:c r="G837" s="3" t="n">
        <x:v>44117</x:v>
      </x:c>
      <x:c r="H837" s="3" t="n">
        <x:v/>
      </x:c>
      <x:c r="I837" s="3" t="n">
        <x:v>40374</x:v>
      </x:c>
      <x:c r="J837" s="3" t="n">
        <x:v>41100</x:v>
      </x:c>
      <x:c r="K83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8">
      <x:c r="A838" t="str">
        <x:v>Microsoft Office 2010</x:v>
      </x:c>
      <x:c r="B838" t="str">
        <x:v>Professional Plus Home Use Program</x:v>
      </x:c>
      <x:c r="C838" t="str">
        <x:v>Service Pack 1</x:v>
      </x:c>
      <x:c r="D838" t="str">
        <x:v>Fixed</x:v>
      </x:c>
      <x:c r="E838" s="3" t="n">
        <x:v>40374</x:v>
      </x:c>
      <x:c r="F838" s="3" t="n">
        <x:v>42290</x:v>
      </x:c>
      <x:c r="G838" s="3" t="n">
        <x:v>44117</x:v>
      </x:c>
      <x:c r="H838" s="3" t="n">
        <x:v/>
      </x:c>
      <x:c r="I838" s="3" t="n">
        <x:v>40722</x:v>
      </x:c>
      <x:c r="J838" s="3" t="n">
        <x:v>41926</x:v>
      </x:c>
      <x:c r="K83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9">
      <x:c r="A839" t="str">
        <x:v>Microsoft Office 2010</x:v>
      </x:c>
      <x:c r="B839" t="str">
        <x:v>Professional Plus Home Use Program</x:v>
      </x:c>
      <x:c r="C839" t="str">
        <x:v>Service Pack 2</x:v>
      </x:c>
      <x:c r="D839" t="str">
        <x:v>Fixed</x:v>
      </x:c>
      <x:c r="E839" s="3" t="n">
        <x:v>40374</x:v>
      </x:c>
      <x:c r="F839" s="3" t="n">
        <x:v>42290</x:v>
      </x:c>
      <x:c r="G839" s="3" t="n">
        <x:v>44117</x:v>
      </x:c>
      <x:c r="H839" s="3" t="n">
        <x:v/>
      </x:c>
      <x:c r="I839" s="3" t="n">
        <x:v>41478</x:v>
      </x:c>
      <x:c r="J839" s="3" t="n">
        <x:v>44117</x:v>
      </x:c>
      <x:c r="K83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0">
      <x:c r="A840" t="str">
        <x:v>Microsoft Office 2010</x:v>
      </x:c>
      <x:c r="B840" t="str">
        <x:v>Standard</x:v>
      </x:c>
      <x:c r="C840" t="str">
        <x:v>Original Release</x:v>
      </x:c>
      <x:c r="D840" t="str">
        <x:v>Fixed</x:v>
      </x:c>
      <x:c r="E840" s="3" t="n">
        <x:v>40374</x:v>
      </x:c>
      <x:c r="F840" s="3" t="n">
        <x:v>42290</x:v>
      </x:c>
      <x:c r="G840" s="3" t="n">
        <x:v>44117</x:v>
      </x:c>
      <x:c r="H840" s="3" t="n">
        <x:v/>
      </x:c>
      <x:c r="I840" s="3" t="n">
        <x:v>40374</x:v>
      </x:c>
      <x:c r="J840" s="3" t="n">
        <x:v>41100</x:v>
      </x:c>
      <x:c r="K84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1">
      <x:c r="A841" t="str">
        <x:v>Microsoft Office 2010</x:v>
      </x:c>
      <x:c r="B841" t="str">
        <x:v>Standard</x:v>
      </x:c>
      <x:c r="C841" t="str">
        <x:v>Service Pack 1</x:v>
      </x:c>
      <x:c r="D841" t="str">
        <x:v>Fixed</x:v>
      </x:c>
      <x:c r="E841" s="3" t="n">
        <x:v>40374</x:v>
      </x:c>
      <x:c r="F841" s="3" t="n">
        <x:v>42290</x:v>
      </x:c>
      <x:c r="G841" s="3" t="n">
        <x:v>44117</x:v>
      </x:c>
      <x:c r="H841" s="3" t="n">
        <x:v/>
      </x:c>
      <x:c r="I841" s="3" t="n">
        <x:v>40722</x:v>
      </x:c>
      <x:c r="J841" s="3" t="n">
        <x:v>41926</x:v>
      </x:c>
      <x:c r="K84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2">
      <x:c r="A842" t="str">
        <x:v>Microsoft Office 2010</x:v>
      </x:c>
      <x:c r="B842" t="str">
        <x:v>Standard</x:v>
      </x:c>
      <x:c r="C842" t="str">
        <x:v>Service Pack 2</x:v>
      </x:c>
      <x:c r="D842" t="str">
        <x:v>Fixed</x:v>
      </x:c>
      <x:c r="E842" s="3" t="n">
        <x:v>40374</x:v>
      </x:c>
      <x:c r="F842" s="3" t="n">
        <x:v>42290</x:v>
      </x:c>
      <x:c r="G842" s="3" t="n">
        <x:v>44117</x:v>
      </x:c>
      <x:c r="H842" s="3" t="n">
        <x:v/>
      </x:c>
      <x:c r="I842" s="3" t="n">
        <x:v>41478</x:v>
      </x:c>
      <x:c r="J842" s="3" t="n">
        <x:v>44117</x:v>
      </x:c>
      <x:c r="K84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3">
      <x:c r="A843" t="str">
        <x:v>Microsoft Office 2010</x:v>
      </x:c>
      <x:c r="B843" t="str">
        <x:v>Starter</x:v>
      </x:c>
      <x:c r="C843" t="str">
        <x:v>Original Release</x:v>
      </x:c>
      <x:c r="D843" t="str">
        <x:v>Fixed</x:v>
      </x:c>
      <x:c r="E843" s="3" t="n">
        <x:v>40374</x:v>
      </x:c>
      <x:c r="F843" s="3" t="n">
        <x:v>42290</x:v>
      </x:c>
      <x:c r="G843" s="3" t="n">
        <x:v>44117</x:v>
      </x:c>
      <x:c r="H843" s="3" t="n">
        <x:v/>
      </x:c>
      <x:c r="I843" s="3" t="n">
        <x:v>40374</x:v>
      </x:c>
      <x:c r="J843" s="3" t="n">
        <x:v>41100</x:v>
      </x:c>
      <x:c r="K84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4">
      <x:c r="A844" t="str">
        <x:v>Microsoft Office 2010</x:v>
      </x:c>
      <x:c r="B844" t="str">
        <x:v>Starter</x:v>
      </x:c>
      <x:c r="C844" t="str">
        <x:v>Service Pack 1</x:v>
      </x:c>
      <x:c r="D844" t="str">
        <x:v>Fixed</x:v>
      </x:c>
      <x:c r="E844" s="3" t="n">
        <x:v>40374</x:v>
      </x:c>
      <x:c r="F844" s="3" t="n">
        <x:v>42290</x:v>
      </x:c>
      <x:c r="G844" s="3" t="n">
        <x:v>44117</x:v>
      </x:c>
      <x:c r="H844" s="3" t="n">
        <x:v/>
      </x:c>
      <x:c r="I844" s="3" t="n">
        <x:v>40722</x:v>
      </x:c>
      <x:c r="J844" s="3" t="n">
        <x:v>41926</x:v>
      </x:c>
      <x:c r="K84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5">
      <x:c r="A845" t="str">
        <x:v>Microsoft Office 2010</x:v>
      </x:c>
      <x:c r="B845" t="str">
        <x:v>Starter</x:v>
      </x:c>
      <x:c r="C845" t="str">
        <x:v>Service Pack 2</x:v>
      </x:c>
      <x:c r="D845" t="str">
        <x:v>Fixed</x:v>
      </x:c>
      <x:c r="E845" s="3" t="n">
        <x:v>40374</x:v>
      </x:c>
      <x:c r="F845" s="3" t="n">
        <x:v>42290</x:v>
      </x:c>
      <x:c r="G845" s="3" t="n">
        <x:v>44117</x:v>
      </x:c>
      <x:c r="H845" s="3" t="n">
        <x:v/>
      </x:c>
      <x:c r="I845" s="3" t="n">
        <x:v>41478</x:v>
      </x:c>
      <x:c r="J845" s="3" t="n">
        <x:v>44117</x:v>
      </x:c>
      <x:c r="K84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46">
      <x:c r="A846" t="str">
        <x:v>Microsoft Office 2013</x:v>
      </x:c>
      <x:c r="B846" t="str">
        <x:v>Home and Business</x:v>
      </x:c>
      <x:c r="C846" t="str">
        <x:v>Original Release</x:v>
      </x:c>
      <x:c r="D846" t="str">
        <x:v>Fixed</x:v>
      </x:c>
      <x:c r="E846" s="3" t="n">
        <x:v>41283</x:v>
      </x:c>
      <x:c r="F846" s="3" t="n">
        <x:v>43200</x:v>
      </x:c>
      <x:c r="G846" s="3" t="n">
        <x:v>45027</x:v>
      </x:c>
      <x:c r="H846" s="3" t="n">
        <x:v/>
      </x:c>
      <x:c r="I846" s="3" t="n">
        <x:v>41283</x:v>
      </x:c>
      <x:c r="J846" s="3" t="n">
        <x:v>42108</x:v>
      </x:c>
      <x:c r="K84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7">
      <x:c r="A847" t="str">
        <x:v>Microsoft Office 2013</x:v>
      </x:c>
      <x:c r="B847" t="str">
        <x:v>Home and Business</x:v>
      </x:c>
      <x:c r="C847" t="str">
        <x:v>Service Pack 1</x:v>
      </x:c>
      <x:c r="D847" t="str">
        <x:v>Fixed</x:v>
      </x:c>
      <x:c r="E847" s="3" t="n">
        <x:v>41283</x:v>
      </x:c>
      <x:c r="F847" s="3" t="n">
        <x:v>43200</x:v>
      </x:c>
      <x:c r="G847" s="3" t="n">
        <x:v>45027</x:v>
      </x:c>
      <x:c r="H847" s="3" t="n">
        <x:v/>
      </x:c>
      <x:c r="I847" s="3" t="n">
        <x:v>41695</x:v>
      </x:c>
      <x:c r="J847" s="3" t="n">
        <x:v>45027</x:v>
      </x:c>
      <x:c r="K84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8">
      <x:c r="A848" t="str">
        <x:v>Microsoft Office 2013</x:v>
      </x:c>
      <x:c r="B848" t="str">
        <x:v>Home and Student</x:v>
      </x:c>
      <x:c r="C848" t="str">
        <x:v>Original Release</x:v>
      </x:c>
      <x:c r="D848" t="str">
        <x:v>Fixed</x:v>
      </x:c>
      <x:c r="E848" s="3" t="n">
        <x:v>41283</x:v>
      </x:c>
      <x:c r="F848" s="3" t="n">
        <x:v>43200</x:v>
      </x:c>
      <x:c r="G848" s="3" t="n">
        <x:v>45027</x:v>
      </x:c>
      <x:c r="H848" s="3" t="n">
        <x:v/>
      </x:c>
      <x:c r="I848" s="3" t="n">
        <x:v>41283</x:v>
      </x:c>
      <x:c r="J848" s="3" t="n">
        <x:v>42108</x:v>
      </x:c>
      <x:c r="K84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9">
      <x:c r="A849" t="str">
        <x:v>Microsoft Office 2013</x:v>
      </x:c>
      <x:c r="B849" t="str">
        <x:v>Home and Student</x:v>
      </x:c>
      <x:c r="C849" t="str">
        <x:v>Service Pack 1</x:v>
      </x:c>
      <x:c r="D849" t="str">
        <x:v>Fixed</x:v>
      </x:c>
      <x:c r="E849" s="3" t="n">
        <x:v>41283</x:v>
      </x:c>
      <x:c r="F849" s="3" t="n">
        <x:v>43200</x:v>
      </x:c>
      <x:c r="G849" s="3" t="n">
        <x:v>45027</x:v>
      </x:c>
      <x:c r="H849" s="3" t="n">
        <x:v/>
      </x:c>
      <x:c r="I849" s="3" t="n">
        <x:v>41695</x:v>
      </x:c>
      <x:c r="J849" s="3" t="n">
        <x:v>45027</x:v>
      </x:c>
      <x:c r="K84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0">
      <x:c r="A850" t="str">
        <x:v>Microsoft Office 2013</x:v>
      </x:c>
      <x:c r="B850" t="str">
        <x:v>Multi Language Pack</x:v>
      </x:c>
      <x:c r="C850" t="str">
        <x:v>Original Release</x:v>
      </x:c>
      <x:c r="D850" t="str">
        <x:v>Fixed</x:v>
      </x:c>
      <x:c r="E850" s="3" t="n">
        <x:v>41283</x:v>
      </x:c>
      <x:c r="F850" s="3" t="n">
        <x:v>43200</x:v>
      </x:c>
      <x:c r="G850" s="3" t="n">
        <x:v>45027</x:v>
      </x:c>
      <x:c r="H850" s="3" t="n">
        <x:v/>
      </x:c>
      <x:c r="I850" s="3" t="n">
        <x:v>41283</x:v>
      </x:c>
      <x:c r="J850" s="3" t="n">
        <x:v>42108</x:v>
      </x:c>
      <x:c r="K85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1">
      <x:c r="A851" t="str">
        <x:v>Microsoft Office 2013</x:v>
      </x:c>
      <x:c r="B851" t="str">
        <x:v>Multi Language Pack</x:v>
      </x:c>
      <x:c r="C851" t="str">
        <x:v>Service Pack 1</x:v>
      </x:c>
      <x:c r="D851" t="str">
        <x:v>Fixed</x:v>
      </x:c>
      <x:c r="E851" s="3" t="n">
        <x:v>41283</x:v>
      </x:c>
      <x:c r="F851" s="3" t="n">
        <x:v>43200</x:v>
      </x:c>
      <x:c r="G851" s="3" t="n">
        <x:v>45027</x:v>
      </x:c>
      <x:c r="H851" s="3" t="n">
        <x:v/>
      </x:c>
      <x:c r="I851" s="3" t="n">
        <x:v>41695</x:v>
      </x:c>
      <x:c r="J851" s="3" t="n">
        <x:v>45027</x:v>
      </x:c>
      <x:c r="K85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2">
      <x:c r="A852" t="str">
        <x:v>Microsoft Office 2013</x:v>
      </x:c>
      <x:c r="B852" t="str">
        <x:v>Professional</x:v>
      </x:c>
      <x:c r="C852" t="str">
        <x:v>Original Release</x:v>
      </x:c>
      <x:c r="D852" t="str">
        <x:v>Fixed</x:v>
      </x:c>
      <x:c r="E852" s="3" t="n">
        <x:v>41283</x:v>
      </x:c>
      <x:c r="F852" s="3" t="n">
        <x:v>43200</x:v>
      </x:c>
      <x:c r="G852" s="3" t="n">
        <x:v>45027</x:v>
      </x:c>
      <x:c r="H852" s="3" t="n">
        <x:v/>
      </x:c>
      <x:c r="I852" s="3" t="n">
        <x:v>41283</x:v>
      </x:c>
      <x:c r="J852" s="3" t="n">
        <x:v>42108</x:v>
      </x:c>
      <x:c r="K85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3">
      <x:c r="A853" t="str">
        <x:v>Microsoft Office 2013</x:v>
      </x:c>
      <x:c r="B853" t="str">
        <x:v>Professional</x:v>
      </x:c>
      <x:c r="C853" t="str">
        <x:v>Service Pack 1</x:v>
      </x:c>
      <x:c r="D853" t="str">
        <x:v>Fixed</x:v>
      </x:c>
      <x:c r="E853" s="3" t="n">
        <x:v>41283</x:v>
      </x:c>
      <x:c r="F853" s="3" t="n">
        <x:v>43200</x:v>
      </x:c>
      <x:c r="G853" s="3" t="n">
        <x:v>45027</x:v>
      </x:c>
      <x:c r="H853" s="3" t="n">
        <x:v/>
      </x:c>
      <x:c r="I853" s="3" t="n">
        <x:v>41695</x:v>
      </x:c>
      <x:c r="J853" s="3" t="n">
        <x:v>45027</x:v>
      </x:c>
      <x:c r="K85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4">
      <x:c r="A854" t="str">
        <x:v>Microsoft Office 2013</x:v>
      </x:c>
      <x:c r="B854" t="str">
        <x:v>Professional Plus</x:v>
      </x:c>
      <x:c r="C854" t="str">
        <x:v>Original Release</x:v>
      </x:c>
      <x:c r="D854" t="str">
        <x:v>Fixed</x:v>
      </x:c>
      <x:c r="E854" s="3" t="n">
        <x:v>41283</x:v>
      </x:c>
      <x:c r="F854" s="3" t="n">
        <x:v>43200</x:v>
      </x:c>
      <x:c r="G854" s="3" t="n">
        <x:v>45027</x:v>
      </x:c>
      <x:c r="H854" s="3" t="n">
        <x:v/>
      </x:c>
      <x:c r="I854" s="3" t="n">
        <x:v>41283</x:v>
      </x:c>
      <x:c r="J854" s="3" t="n">
        <x:v>42108</x:v>
      </x:c>
      <x:c r="K85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5">
      <x:c r="A855" t="str">
        <x:v>Microsoft Office 2013</x:v>
      </x:c>
      <x:c r="B855" t="str">
        <x:v>Professional Plus</x:v>
      </x:c>
      <x:c r="C855" t="str">
        <x:v>Service Pack 1</x:v>
      </x:c>
      <x:c r="D855" t="str">
        <x:v>Fixed</x:v>
      </x:c>
      <x:c r="E855" s="3" t="n">
        <x:v>41283</x:v>
      </x:c>
      <x:c r="F855" s="3" t="n">
        <x:v>43200</x:v>
      </x:c>
      <x:c r="G855" s="3" t="n">
        <x:v>45027</x:v>
      </x:c>
      <x:c r="H855" s="3" t="n">
        <x:v/>
      </x:c>
      <x:c r="I855" s="3" t="n">
        <x:v>41695</x:v>
      </x:c>
      <x:c r="J855" s="3" t="n">
        <x:v>45027</x:v>
      </x:c>
      <x:c r="K85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6">
      <x:c r="A856" t="str">
        <x:v>Microsoft Office 2013</x:v>
      </x:c>
      <x:c r="B856" t="str">
        <x:v>Professional Plus Home Use Program</x:v>
      </x:c>
      <x:c r="C856" t="str">
        <x:v>Original Release</x:v>
      </x:c>
      <x:c r="D856" t="str">
        <x:v>Fixed</x:v>
      </x:c>
      <x:c r="E856" s="3" t="n">
        <x:v>41283</x:v>
      </x:c>
      <x:c r="F856" s="3" t="n">
        <x:v>43200</x:v>
      </x:c>
      <x:c r="G856" s="3" t="n">
        <x:v>45027</x:v>
      </x:c>
      <x:c r="H856" s="3" t="n">
        <x:v/>
      </x:c>
      <x:c r="I856" s="3" t="n">
        <x:v>41283</x:v>
      </x:c>
      <x:c r="J856" s="3" t="n">
        <x:v>42108</x:v>
      </x:c>
      <x:c r="K85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7">
      <x:c r="A857" t="str">
        <x:v>Microsoft Office 2013</x:v>
      </x:c>
      <x:c r="B857" t="str">
        <x:v>Professional Plus Home Use Program</x:v>
      </x:c>
      <x:c r="C857" t="str">
        <x:v>Service Pack 1</x:v>
      </x:c>
      <x:c r="D857" t="str">
        <x:v>Fixed</x:v>
      </x:c>
      <x:c r="E857" s="3" t="n">
        <x:v>41283</x:v>
      </x:c>
      <x:c r="F857" s="3" t="n">
        <x:v>43200</x:v>
      </x:c>
      <x:c r="G857" s="3" t="n">
        <x:v>45027</x:v>
      </x:c>
      <x:c r="H857" s="3" t="n">
        <x:v/>
      </x:c>
      <x:c r="I857" s="3" t="n">
        <x:v>41695</x:v>
      </x:c>
      <x:c r="J857" s="3" t="n">
        <x:v>45027</x:v>
      </x:c>
      <x:c r="K85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8">
      <x:c r="A858" t="str">
        <x:v>Microsoft Office 2013</x:v>
      </x:c>
      <x:c r="B858" t="str">
        <x:v>Standard</x:v>
      </x:c>
      <x:c r="C858" t="str">
        <x:v>Original Release</x:v>
      </x:c>
      <x:c r="D858" t="str">
        <x:v>Fixed</x:v>
      </x:c>
      <x:c r="E858" s="3" t="n">
        <x:v>41283</x:v>
      </x:c>
      <x:c r="F858" s="3" t="n">
        <x:v>43200</x:v>
      </x:c>
      <x:c r="G858" s="3" t="n">
        <x:v>45027</x:v>
      </x:c>
      <x:c r="H858" s="3" t="n">
        <x:v/>
      </x:c>
      <x:c r="I858" s="3" t="n">
        <x:v>41283</x:v>
      </x:c>
      <x:c r="J858" s="3" t="n">
        <x:v>42108</x:v>
      </x:c>
      <x:c r="K85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9">
      <x:c r="A859" t="str">
        <x:v>Microsoft Office 2013</x:v>
      </x:c>
      <x:c r="B859" t="str">
        <x:v>Standard</x:v>
      </x:c>
      <x:c r="C859" t="str">
        <x:v>Service Pack 1</x:v>
      </x:c>
      <x:c r="D859" t="str">
        <x:v>Fixed</x:v>
      </x:c>
      <x:c r="E859" s="3" t="n">
        <x:v>41283</x:v>
      </x:c>
      <x:c r="F859" s="3" t="n">
        <x:v>43200</x:v>
      </x:c>
      <x:c r="G859" s="3" t="n">
        <x:v>45027</x:v>
      </x:c>
      <x:c r="H859" s="3" t="n">
        <x:v/>
      </x:c>
      <x:c r="I859" s="3" t="n">
        <x:v>41695</x:v>
      </x:c>
      <x:c r="J859" s="3" t="n">
        <x:v>45027</x:v>
      </x:c>
      <x:c r="K85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60">
      <x:c r="A860" t="str">
        <x:v>Microsoft Office 2013</x:v>
      </x:c>
      <x:c r="B860" t="str">
        <x:v>Web Apps Server</x:v>
      </x:c>
      <x:c r="C860" t="str">
        <x:v>Original Release</x:v>
      </x:c>
      <x:c r="D860" t="str">
        <x:v>Fixed</x:v>
      </x:c>
      <x:c r="E860" s="3" t="n">
        <x:v>41283</x:v>
      </x:c>
      <x:c r="F860" s="3" t="n">
        <x:v>43200</x:v>
      </x:c>
      <x:c r="G860" s="3" t="n">
        <x:v>45027</x:v>
      </x:c>
      <x:c r="H860" s="3" t="n">
        <x:v/>
      </x:c>
      <x:c r="I860" s="3" t="n">
        <x:v>41283</x:v>
      </x:c>
      <x:c r="J860" s="3" t="n">
        <x:v>42108</x:v>
      </x:c>
      <x:c r="K86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61">
      <x:c r="A861" t="str">
        <x:v>Microsoft Office 2013</x:v>
      </x:c>
      <x:c r="B861" t="str">
        <x:v>Web Apps Server</x:v>
      </x:c>
      <x:c r="C861" t="str">
        <x:v>Service Pack 1</x:v>
      </x:c>
      <x:c r="D861" t="str">
        <x:v>Fixed</x:v>
      </x:c>
      <x:c r="E861" s="3" t="n">
        <x:v>41283</x:v>
      </x:c>
      <x:c r="F861" s="3" t="n">
        <x:v>43200</x:v>
      </x:c>
      <x:c r="G861" s="3" t="n">
        <x:v>45027</x:v>
      </x:c>
      <x:c r="H861" s="3" t="n">
        <x:v/>
      </x:c>
      <x:c r="I861" s="3" t="n">
        <x:v>41695</x:v>
      </x:c>
      <x:c r="J861" s="3" t="n">
        <x:v>45027</x:v>
      </x:c>
      <x:c r="K86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62">
      <x:c r="A862" t="str">
        <x:v>Microsoft Office 2016</x:v>
      </x:c>
      <x:c r="B862" t="str">
        <x:v>Home and Business</x:v>
      </x:c>
      <x:c r="C862" t="str">
        <x:v/>
      </x:c>
      <x:c r="D862" t="str">
        <x:v>Fixed</x:v>
      </x:c>
      <x:c r="E862" s="3" t="n">
        <x:v>42269</x:v>
      </x:c>
      <x:c r="F862" s="3" t="n">
        <x:v>44117</x:v>
      </x:c>
      <x:c r="G862" s="3" t="n">
        <x:v>45944</x:v>
      </x:c>
      <x:c r="H862" s="3" t="n">
        <x:v/>
      </x:c>
      <x:c r="I862" s="3" t="n">
        <x:v/>
      </x:c>
      <x:c r="J862" s="3" t="n">
        <x:v/>
      </x:c>
      <x:c r="K86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63">
      <x:c r="A863" t="str">
        <x:v>Microsoft Office 2016</x:v>
      </x:c>
      <x:c r="B863" t="str">
        <x:v>Home and Student</x:v>
      </x:c>
      <x:c r="C863" t="str">
        <x:v/>
      </x:c>
      <x:c r="D863" t="str">
        <x:v>Fixed</x:v>
      </x:c>
      <x:c r="E863" s="3" t="n">
        <x:v>42269</x:v>
      </x:c>
      <x:c r="F863" s="3" t="n">
        <x:v>44117</x:v>
      </x:c>
      <x:c r="G863" s="3" t="n">
        <x:v>45944</x:v>
      </x:c>
      <x:c r="H863" s="3" t="n">
        <x:v/>
      </x:c>
      <x:c r="I863" s="3" t="n">
        <x:v/>
      </x:c>
      <x:c r="J863" s="3" t="n">
        <x:v/>
      </x:c>
      <x:c r="K86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64">
      <x:c r="A864" t="str">
        <x:v>Microsoft Office 2016</x:v>
      </x:c>
      <x:c r="B864" t="str">
        <x:v>Personal</x:v>
      </x:c>
      <x:c r="C864" t="str">
        <x:v/>
      </x:c>
      <x:c r="D864" t="str">
        <x:v>Fixed</x:v>
      </x:c>
      <x:c r="E864" s="3" t="n">
        <x:v>42269</x:v>
      </x:c>
      <x:c r="F864" s="3" t="n">
        <x:v>44117</x:v>
      </x:c>
      <x:c r="G864" s="3" t="n">
        <x:v>45944</x:v>
      </x:c>
      <x:c r="H864" s="3" t="n">
        <x:v/>
      </x:c>
      <x:c r="I864" s="3" t="n">
        <x:v/>
      </x:c>
      <x:c r="J864" s="3" t="n">
        <x:v/>
      </x:c>
      <x:c r="K86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65">
      <x:c r="A865" t="str">
        <x:v>Microsoft Office 2016</x:v>
      </x:c>
      <x:c r="B865" t="str">
        <x:v>Professional</x:v>
      </x:c>
      <x:c r="C865" t="str">
        <x:v/>
      </x:c>
      <x:c r="D865" t="str">
        <x:v>Fixed</x:v>
      </x:c>
      <x:c r="E865" s="3" t="n">
        <x:v>42269</x:v>
      </x:c>
      <x:c r="F865" s="3" t="n">
        <x:v>44117</x:v>
      </x:c>
      <x:c r="G865" s="3" t="n">
        <x:v>45944</x:v>
      </x:c>
      <x:c r="H865" s="3" t="n">
        <x:v/>
      </x:c>
      <x:c r="I865" s="3" t="n">
        <x:v/>
      </x:c>
      <x:c r="J865" s="3" t="n">
        <x:v/>
      </x:c>
      <x:c r="K86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66">
      <x:c r="A866" t="str">
        <x:v>Microsoft Office 2016</x:v>
      </x:c>
      <x:c r="B866" t="str">
        <x:v>Professional Plus</x:v>
      </x:c>
      <x:c r="C866" t="str">
        <x:v/>
      </x:c>
      <x:c r="D866" t="str">
        <x:v>Fixed</x:v>
      </x:c>
      <x:c r="E866" s="3" t="n">
        <x:v>42269</x:v>
      </x:c>
      <x:c r="F866" s="3" t="n">
        <x:v>44117</x:v>
      </x:c>
      <x:c r="G866" s="3" t="n">
        <x:v>45944</x:v>
      </x:c>
      <x:c r="H866" s="3" t="n">
        <x:v/>
      </x:c>
      <x:c r="I866" s="3" t="n">
        <x:v/>
      </x:c>
      <x:c r="J866" s="3" t="n">
        <x:v/>
      </x:c>
      <x:c r="K86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67">
      <x:c r="A867" t="str">
        <x:v>Microsoft Office 2016</x:v>
      </x:c>
      <x:c r="B867" t="str">
        <x:v>Standard</x:v>
      </x:c>
      <x:c r="C867" t="str">
        <x:v/>
      </x:c>
      <x:c r="D867" t="str">
        <x:v>Fixed</x:v>
      </x:c>
      <x:c r="E867" s="3" t="n">
        <x:v>42269</x:v>
      </x:c>
      <x:c r="F867" s="3" t="n">
        <x:v>44117</x:v>
      </x:c>
      <x:c r="G867" s="3" t="n">
        <x:v>45944</x:v>
      </x:c>
      <x:c r="H867" s="3" t="n">
        <x:v/>
      </x:c>
      <x:c r="I867" s="3" t="n">
        <x:v/>
      </x:c>
      <x:c r="J867" s="3" t="n">
        <x:v/>
      </x:c>
      <x:c r="K86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68">
      <x:c r="A868" t="str">
        <x:v>Microsoft Office 2016 for Mac</x:v>
      </x:c>
      <x:c r="B868" t="str">
        <x:v>Home and Business</x:v>
      </x:c>
      <x:c r="C868" t="str">
        <x:v/>
      </x:c>
      <x:c r="D868" t="str">
        <x:v>Fixed</x:v>
      </x:c>
      <x:c r="E868" s="3" t="n">
        <x:v>42269</x:v>
      </x:c>
      <x:c r="F868" s="3" t="n">
        <x:v>44117</x:v>
      </x:c>
      <x:c r="G868" s="3" t="n">
        <x:v/>
      </x:c>
      <x:c r="H868" s="3" t="n">
        <x:v/>
      </x:c>
      <x:c r="I868" s="3" t="n">
        <x:v/>
      </x:c>
      <x:c r="J868" s="3" t="n">
        <x:v/>
      </x:c>
      <x:c r="K868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69">
      <x:c r="A869" t="str">
        <x:v>Microsoft Office 2016 for Mac</x:v>
      </x:c>
      <x:c r="B869" t="str">
        <x:v>Home and Student</x:v>
      </x:c>
      <x:c r="C869" t="str">
        <x:v/>
      </x:c>
      <x:c r="D869" t="str">
        <x:v>Fixed</x:v>
      </x:c>
      <x:c r="E869" s="3" t="n">
        <x:v>42269</x:v>
      </x:c>
      <x:c r="F869" s="3" t="n">
        <x:v>44117</x:v>
      </x:c>
      <x:c r="G869" s="3" t="n">
        <x:v/>
      </x:c>
      <x:c r="H869" s="3" t="n">
        <x:v/>
      </x:c>
      <x:c r="I869" s="3" t="n">
        <x:v/>
      </x:c>
      <x:c r="J869" s="3" t="n">
        <x:v/>
      </x:c>
      <x:c r="K869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70">
      <x:c r="A870" t="str">
        <x:v>Microsoft Office 2016 for Mac</x:v>
      </x:c>
      <x:c r="B870" t="str">
        <x:v>Standard</x:v>
      </x:c>
      <x:c r="C870" t="str">
        <x:v/>
      </x:c>
      <x:c r="D870" t="str">
        <x:v>Fixed</x:v>
      </x:c>
      <x:c r="E870" s="3" t="n">
        <x:v>42269</x:v>
      </x:c>
      <x:c r="F870" s="3" t="n">
        <x:v>44117</x:v>
      </x:c>
      <x:c r="G870" s="3" t="n">
        <x:v/>
      </x:c>
      <x:c r="H870" s="3" t="n">
        <x:v/>
      </x:c>
      <x:c r="I870" s="3" t="n">
        <x:v/>
      </x:c>
      <x:c r="J870" s="3" t="n">
        <x:v/>
      </x:c>
      <x:c r="K870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71">
      <x:c r="A871" t="str">
        <x:v>Microsoft Office 2019</x:v>
      </x:c>
      <x:c r="B871" t="str">
        <x:v>Home and Business</x:v>
      </x:c>
      <x:c r="C871" t="str">
        <x:v/>
      </x:c>
      <x:c r="D871" t="str">
        <x:v>Fixed</x:v>
      </x:c>
      <x:c r="E871" s="3" t="n">
        <x:v>43367</x:v>
      </x:c>
      <x:c r="F871" s="3" t="n">
        <x:v>45209</x:v>
      </x:c>
      <x:c r="G871" s="3" t="n">
        <x:v>45944</x:v>
      </x:c>
      <x:c r="H871" s="3" t="n">
        <x:v/>
      </x:c>
      <x:c r="I871" s="3" t="n">
        <x:v/>
      </x:c>
      <x:c r="J871" s="3" t="n">
        <x:v/>
      </x:c>
      <x:c r="K87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2">
      <x:c r="A872" t="str">
        <x:v>Microsoft Office 2019</x:v>
      </x:c>
      <x:c r="B872" t="str">
        <x:v>Home and Student</x:v>
      </x:c>
      <x:c r="C872" t="str">
        <x:v/>
      </x:c>
      <x:c r="D872" t="str">
        <x:v>Fixed</x:v>
      </x:c>
      <x:c r="E872" s="3" t="n">
        <x:v>43367</x:v>
      </x:c>
      <x:c r="F872" s="3" t="n">
        <x:v>45209</x:v>
      </x:c>
      <x:c r="G872" s="3" t="n">
        <x:v>45944</x:v>
      </x:c>
      <x:c r="H872" s="3" t="n">
        <x:v/>
      </x:c>
      <x:c r="I872" s="3" t="n">
        <x:v/>
      </x:c>
      <x:c r="J872" s="3" t="n">
        <x:v/>
      </x:c>
      <x:c r="K87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3">
      <x:c r="A873" t="str">
        <x:v>Microsoft Office 2019</x:v>
      </x:c>
      <x:c r="B873" t="str">
        <x:v>Personal</x:v>
      </x:c>
      <x:c r="C873" t="str">
        <x:v/>
      </x:c>
      <x:c r="D873" t="str">
        <x:v>Fixed</x:v>
      </x:c>
      <x:c r="E873" s="3" t="n">
        <x:v>43367</x:v>
      </x:c>
      <x:c r="F873" s="3" t="n">
        <x:v>45209</x:v>
      </x:c>
      <x:c r="G873" s="3" t="n">
        <x:v>45944</x:v>
      </x:c>
      <x:c r="H873" s="3" t="n">
        <x:v/>
      </x:c>
      <x:c r="I873" s="3" t="n">
        <x:v/>
      </x:c>
      <x:c r="J873" s="3" t="n">
        <x:v/>
      </x:c>
      <x:c r="K87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4">
      <x:c r="A874" t="str">
        <x:v>Microsoft Office 2019</x:v>
      </x:c>
      <x:c r="B874" t="str">
        <x:v>Professional</x:v>
      </x:c>
      <x:c r="C874" t="str">
        <x:v/>
      </x:c>
      <x:c r="D874" t="str">
        <x:v>Fixed</x:v>
      </x:c>
      <x:c r="E874" s="3" t="n">
        <x:v>43367</x:v>
      </x:c>
      <x:c r="F874" s="3" t="n">
        <x:v>45209</x:v>
      </x:c>
      <x:c r="G874" s="3" t="n">
        <x:v>45944</x:v>
      </x:c>
      <x:c r="H874" s="3" t="n">
        <x:v/>
      </x:c>
      <x:c r="I874" s="3" t="n">
        <x:v/>
      </x:c>
      <x:c r="J874" s="3" t="n">
        <x:v/>
      </x:c>
      <x:c r="K87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5">
      <x:c r="A875" t="str">
        <x:v>Microsoft Office 2019</x:v>
      </x:c>
      <x:c r="B875" t="str">
        <x:v>Professional Academic</x:v>
      </x:c>
      <x:c r="C875" t="str">
        <x:v/>
      </x:c>
      <x:c r="D875" t="str">
        <x:v>Fixed</x:v>
      </x:c>
      <x:c r="E875" s="3" t="n">
        <x:v>43367</x:v>
      </x:c>
      <x:c r="F875" s="3" t="n">
        <x:v>45209</x:v>
      </x:c>
      <x:c r="G875" s="3" t="n">
        <x:v>45944</x:v>
      </x:c>
      <x:c r="H875" s="3" t="n">
        <x:v/>
      </x:c>
      <x:c r="I875" s="3" t="n">
        <x:v/>
      </x:c>
      <x:c r="J875" s="3" t="n">
        <x:v/>
      </x:c>
      <x:c r="K87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6">
      <x:c r="A876" t="str">
        <x:v>Microsoft Office 2019</x:v>
      </x:c>
      <x:c r="B876" t="str">
        <x:v>Professional Plus</x:v>
      </x:c>
      <x:c r="C876" t="str">
        <x:v/>
      </x:c>
      <x:c r="D876" t="str">
        <x:v>Fixed</x:v>
      </x:c>
      <x:c r="E876" s="3" t="n">
        <x:v>43367</x:v>
      </x:c>
      <x:c r="F876" s="3" t="n">
        <x:v>45209</x:v>
      </x:c>
      <x:c r="G876" s="3" t="n">
        <x:v>45944</x:v>
      </x:c>
      <x:c r="H876" s="3" t="n">
        <x:v/>
      </x:c>
      <x:c r="I876" s="3" t="n">
        <x:v/>
      </x:c>
      <x:c r="J876" s="3" t="n">
        <x:v/>
      </x:c>
      <x:c r="K87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7">
      <x:c r="A877" t="str">
        <x:v>Microsoft Office 2019</x:v>
      </x:c>
      <x:c r="B877" t="str">
        <x:v>Standard</x:v>
      </x:c>
      <x:c r="C877" t="str">
        <x:v/>
      </x:c>
      <x:c r="D877" t="str">
        <x:v>Fixed</x:v>
      </x:c>
      <x:c r="E877" s="3" t="n">
        <x:v>43367</x:v>
      </x:c>
      <x:c r="F877" s="3" t="n">
        <x:v>45209</x:v>
      </x:c>
      <x:c r="G877" s="3" t="n">
        <x:v>45944</x:v>
      </x:c>
      <x:c r="H877" s="3" t="n">
        <x:v/>
      </x:c>
      <x:c r="I877" s="3" t="n">
        <x:v/>
      </x:c>
      <x:c r="J877" s="3" t="n">
        <x:v/>
      </x:c>
      <x:c r="K87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78">
      <x:c r="A878" t="str">
        <x:v>Microsoft Office 2019 for Mac</x:v>
      </x:c>
      <x:c r="B878" t="str">
        <x:v>Academic</x:v>
      </x:c>
      <x:c r="C878" t="str">
        <x:v/>
      </x:c>
      <x:c r="D878" t="str">
        <x:v>Fixed</x:v>
      </x:c>
      <x:c r="E878" s="3" t="n">
        <x:v>43367</x:v>
      </x:c>
      <x:c r="F878" s="3" t="n">
        <x:v>45209</x:v>
      </x:c>
      <x:c r="G878" s="3" t="n">
        <x:v/>
      </x:c>
      <x:c r="H878" s="3" t="n">
        <x:v/>
      </x:c>
      <x:c r="I878" s="3" t="n">
        <x:v/>
      </x:c>
      <x:c r="J878" s="3" t="n">
        <x:v/>
      </x:c>
      <x:c r="K878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79">
      <x:c r="A879" t="str">
        <x:v>Microsoft Office 2019 for Mac</x:v>
      </x:c>
      <x:c r="B879" t="str">
        <x:v>Home and Business</x:v>
      </x:c>
      <x:c r="C879" t="str">
        <x:v/>
      </x:c>
      <x:c r="D879" t="str">
        <x:v>Fixed</x:v>
      </x:c>
      <x:c r="E879" s="3" t="n">
        <x:v>43367</x:v>
      </x:c>
      <x:c r="F879" s="3" t="n">
        <x:v>45209</x:v>
      </x:c>
      <x:c r="G879" s="3" t="n">
        <x:v/>
      </x:c>
      <x:c r="H879" s="3" t="n">
        <x:v/>
      </x:c>
      <x:c r="I879" s="3" t="n">
        <x:v/>
      </x:c>
      <x:c r="J879" s="3" t="n">
        <x:v/>
      </x:c>
      <x:c r="K879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80">
      <x:c r="A880" t="str">
        <x:v>Microsoft Office 2019 for Mac</x:v>
      </x:c>
      <x:c r="B880" t="str">
        <x:v>Home and Student</x:v>
      </x:c>
      <x:c r="C880" t="str">
        <x:v/>
      </x:c>
      <x:c r="D880" t="str">
        <x:v>Fixed</x:v>
      </x:c>
      <x:c r="E880" s="3" t="n">
        <x:v>43367</x:v>
      </x:c>
      <x:c r="F880" s="3" t="n">
        <x:v>45209</x:v>
      </x:c>
      <x:c r="G880" s="3" t="n">
        <x:v/>
      </x:c>
      <x:c r="H880" s="3" t="n">
        <x:v/>
      </x:c>
      <x:c r="I880" s="3" t="n">
        <x:v/>
      </x:c>
      <x:c r="J880" s="3" t="n">
        <x:v/>
      </x:c>
      <x:c r="K88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81">
      <x:c r="A881" t="str">
        <x:v>Microsoft Office 2019 for Mac</x:v>
      </x:c>
      <x:c r="B881" t="str">
        <x:v>Standard</x:v>
      </x:c>
      <x:c r="C881" t="str">
        <x:v/>
      </x:c>
      <x:c r="D881" t="str">
        <x:v>Fixed</x:v>
      </x:c>
      <x:c r="E881" s="3" t="n">
        <x:v>43367</x:v>
      </x:c>
      <x:c r="F881" s="3" t="n">
        <x:v>45209</x:v>
      </x:c>
      <x:c r="G881" s="3" t="n">
        <x:v/>
      </x:c>
      <x:c r="H881" s="3" t="n">
        <x:v/>
      </x:c>
      <x:c r="I881" s="3" t="n">
        <x:v/>
      </x:c>
      <x:c r="J881" s="3" t="n">
        <x:v/>
      </x:c>
      <x:c r="K881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82">
      <x:c r="A882" t="str">
        <x:v>Microsoft Office Access 2003</x:v>
      </x:c>
      <x:c r="B882" t="str">
        <x:v/>
      </x:c>
      <x:c r="C882" t="str">
        <x:v/>
      </x:c>
      <x:c r="D882" t="str">
        <x:v>Fixed</x:v>
      </x:c>
      <x:c r="E882" s="3" t="n">
        <x:v>37952</x:v>
      </x:c>
      <x:c r="F882" s="3" t="n">
        <x:v>39917</x:v>
      </x:c>
      <x:c r="G882" s="3" t="n">
        <x:v>41737</x:v>
      </x:c>
      <x:c r="H882" s="3" t="n">
        <x:v/>
      </x:c>
      <x:c r="I882" s="3" t="n">
        <x:v/>
      </x:c>
      <x:c r="J882" s="3" t="n">
        <x:v/>
      </x:c>
      <x:c r="K882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883">
      <x:c r="A883" t="str">
        <x:v>Microsoft Office Access 2007</x:v>
      </x:c>
      <x:c r="B883" t="str">
        <x:v/>
      </x:c>
      <x:c r="C883" t="str">
        <x:v>Original Release</x:v>
      </x:c>
      <x:c r="D883" t="str">
        <x:v>Fixed</x:v>
      </x:c>
      <x:c r="E883" s="3" t="n">
        <x:v>39109</x:v>
      </x:c>
      <x:c r="F883" s="3" t="n">
        <x:v>41191</x:v>
      </x:c>
      <x:c r="G883" s="3" t="n">
        <x:v>43018</x:v>
      </x:c>
      <x:c r="H883" s="3" t="n">
        <x:v/>
      </x:c>
      <x:c r="I883" s="3" t="n">
        <x:v>39109</x:v>
      </x:c>
      <x:c r="J883" s="3" t="n">
        <x:v>39826</x:v>
      </x:c>
      <x:c r="K883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84">
      <x:c r="A884" t="str">
        <x:v>Microsoft Office Access 2007</x:v>
      </x:c>
      <x:c r="B884" t="str">
        <x:v/>
      </x:c>
      <x:c r="C884" t="str">
        <x:v>Service Pack 1</x:v>
      </x:c>
      <x:c r="D884" t="str">
        <x:v>Fixed</x:v>
      </x:c>
      <x:c r="E884" s="3" t="n">
        <x:v>39109</x:v>
      </x:c>
      <x:c r="F884" s="3" t="n">
        <x:v>41191</x:v>
      </x:c>
      <x:c r="G884" s="3" t="n">
        <x:v>43018</x:v>
      </x:c>
      <x:c r="H884" s="3" t="n">
        <x:v/>
      </x:c>
      <x:c r="I884" s="3" t="n">
        <x:v>39427</x:v>
      </x:c>
      <x:c r="J884" s="3" t="n">
        <x:v>40372</x:v>
      </x:c>
      <x:c r="K884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85">
      <x:c r="A885" t="str">
        <x:v>Microsoft Office Access 2007</x:v>
      </x:c>
      <x:c r="B885" t="str">
        <x:v/>
      </x:c>
      <x:c r="C885" t="str">
        <x:v>Service Pack 2</x:v>
      </x:c>
      <x:c r="D885" t="str">
        <x:v>Fixed</x:v>
      </x:c>
      <x:c r="E885" s="3" t="n">
        <x:v>39109</x:v>
      </x:c>
      <x:c r="F885" s="3" t="n">
        <x:v>41191</x:v>
      </x:c>
      <x:c r="G885" s="3" t="n">
        <x:v>43018</x:v>
      </x:c>
      <x:c r="H885" s="3" t="n">
        <x:v/>
      </x:c>
      <x:c r="I885" s="3" t="n">
        <x:v>39931</x:v>
      </x:c>
      <x:c r="J885" s="3" t="n">
        <x:v>41282</x:v>
      </x:c>
      <x:c r="K88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86">
      <x:c r="A886" t="str">
        <x:v>Microsoft Office Access 2007</x:v>
      </x:c>
      <x:c r="B886" t="str">
        <x:v/>
      </x:c>
      <x:c r="C886" t="str">
        <x:v>Service Pack 3</x:v>
      </x:c>
      <x:c r="D886" t="str">
        <x:v>Fixed</x:v>
      </x:c>
      <x:c r="E886" s="3" t="n">
        <x:v>39109</x:v>
      </x:c>
      <x:c r="F886" s="3" t="n">
        <x:v>41191</x:v>
      </x:c>
      <x:c r="G886" s="3" t="n">
        <x:v>43018</x:v>
      </x:c>
      <x:c r="H886" s="3" t="n">
        <x:v/>
      </x:c>
      <x:c r="I886" s="3" t="n">
        <x:v>40841</x:v>
      </x:c>
      <x:c r="J886" s="3" t="n">
        <x:v>43018</x:v>
      </x:c>
      <x:c r="K886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87">
      <x:c r="A887" t="str">
        <x:v>Microsoft Office Audit and Control Management Server 2013</x:v>
      </x:c>
      <x:c r="B887" t="str">
        <x:v/>
      </x:c>
      <x:c r="C887" t="str">
        <x:v/>
      </x:c>
      <x:c r="D887" t="str">
        <x:v>Fixed</x:v>
      </x:c>
      <x:c r="E887" s="3" t="n">
        <x:v>41471</x:v>
      </x:c>
      <x:c r="F887" s="3" t="n">
        <x:v>43382</x:v>
      </x:c>
      <x:c r="G887" s="3" t="n">
        <x:v>45209</x:v>
      </x:c>
      <x:c r="H887" s="3" t="n">
        <x:v/>
      </x:c>
      <x:c r="I887" s="3" t="n">
        <x:v/>
      </x:c>
      <x:c r="J887" s="3" t="n">
        <x:v/>
      </x:c>
      <x:c r="K887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888">
      <x:c r="A888" t="str">
        <x:v>Microsoft Office Business Scorecard Manager 2005</x:v>
      </x:c>
      <x:c r="B888" t="str">
        <x:v/>
      </x:c>
      <x:c r="C888" t="str">
        <x:v/>
      </x:c>
      <x:c r="D888" t="str">
        <x:v>Fixed</x:v>
      </x:c>
      <x:c r="E888" s="3" t="n">
        <x:v>38713</x:v>
      </x:c>
      <x:c r="F888" s="3" t="n">
        <x:v>40554</x:v>
      </x:c>
      <x:c r="G888" s="3" t="n">
        <x:v>42381</x:v>
      </x:c>
      <x:c r="H888" s="3" t="n">
        <x:v/>
      </x:c>
      <x:c r="I888" s="3" t="n">
        <x:v/>
      </x:c>
      <x:c r="J888" s="3" t="n">
        <x:v/>
      </x:c>
      <x:c r="K888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889">
      <x:c r="A889" t="str">
        <x:v>Microsoft Office Communications Server 2007</x:v>
      </x:c>
      <x:c r="B889" t="str">
        <x:v>Enterprise</x:v>
      </x:c>
      <x:c r="C889" t="str">
        <x:v/>
      </x:c>
      <x:c r="D889" t="str">
        <x:v>Fixed</x:v>
      </x:c>
      <x:c r="E889" s="3" t="n">
        <x:v>39382</x:v>
      </x:c>
      <x:c r="F889" s="3" t="n">
        <x:v>41282</x:v>
      </x:c>
      <x:c r="G889" s="3" t="n">
        <x:v>43109</x:v>
      </x:c>
      <x:c r="H889" s="3" t="n">
        <x:v/>
      </x:c>
      <x:c r="I889" s="3" t="n">
        <x:v/>
      </x:c>
      <x:c r="J889" s="3" t="n">
        <x:v/>
      </x:c>
      <x:c r="K889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890">
      <x:c r="A890" t="str">
        <x:v>Microsoft Office Communications Server 2007</x:v>
      </x:c>
      <x:c r="B890" t="str">
        <x:v>Standard</x:v>
      </x:c>
      <x:c r="C890" t="str">
        <x:v/>
      </x:c>
      <x:c r="D890" t="str">
        <x:v>Fixed</x:v>
      </x:c>
      <x:c r="E890" s="3" t="n">
        <x:v>39382</x:v>
      </x:c>
      <x:c r="F890" s="3" t="n">
        <x:v>41282</x:v>
      </x:c>
      <x:c r="G890" s="3" t="n">
        <x:v>43109</x:v>
      </x:c>
      <x:c r="H890" s="3" t="n">
        <x:v/>
      </x:c>
      <x:c r="I890" s="3" t="n">
        <x:v/>
      </x:c>
      <x:c r="J890" s="3" t="n">
        <x:v/>
      </x:c>
      <x:c r="K890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891">
      <x:c r="A891" t="str">
        <x:v>Microsoft Office Communications Server 2007 R2</x:v>
      </x:c>
      <x:c r="B891" t="str">
        <x:v>All applicable</x:v>
      </x:c>
      <x:c r="C891" t="str">
        <x:v/>
      </x:c>
      <x:c r="D891" t="str">
        <x:v>Fixed</x:v>
      </x:c>
      <x:c r="E891" s="3" t="n">
        <x:v>40084</x:v>
      </x:c>
      <x:c r="F891" s="3" t="n">
        <x:v>41282</x:v>
      </x:c>
      <x:c r="G891" s="3" t="n">
        <x:v>43109</x:v>
      </x:c>
      <x:c r="H891" s="3" t="n">
        <x:v/>
      </x:c>
      <x:c r="I891" s="3" t="n">
        <x:v/>
      </x:c>
      <x:c r="J891" s="3" t="n">
        <x:v/>
      </x:c>
      <x:c r="K891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92">
      <x:c r="A892" t="str">
        <x:v>Microsoft Office Communications Server 2007 R2</x:v>
      </x:c>
      <x:c r="B892" t="str">
        <x:v>Enterprise</x:v>
      </x:c>
      <x:c r="C892" t="str">
        <x:v/>
      </x:c>
      <x:c r="D892" t="str">
        <x:v>Fixed</x:v>
      </x:c>
      <x:c r="E892" s="3" t="n">
        <x:v>40084</x:v>
      </x:c>
      <x:c r="F892" s="3" t="n">
        <x:v>41282</x:v>
      </x:c>
      <x:c r="G892" s="3" t="n">
        <x:v>43109</x:v>
      </x:c>
      <x:c r="H892" s="3" t="n">
        <x:v/>
      </x:c>
      <x:c r="I892" s="3" t="n">
        <x:v/>
      </x:c>
      <x:c r="J892" s="3" t="n">
        <x:v/>
      </x:c>
      <x:c r="K892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93">
      <x:c r="A893" t="str">
        <x:v>Microsoft Office Communications Server 2007 R2</x:v>
      </x:c>
      <x:c r="B893" t="str">
        <x:v>XMPP Gateway</x:v>
      </x:c>
      <x:c r="C893" t="str">
        <x:v/>
      </x:c>
      <x:c r="D893" t="str">
        <x:v>Fixed</x:v>
      </x:c>
      <x:c r="E893" s="3" t="n">
        <x:v>40084</x:v>
      </x:c>
      <x:c r="F893" s="3" t="n">
        <x:v>41282</x:v>
      </x:c>
      <x:c r="G893" s="3" t="n">
        <x:v>43109</x:v>
      </x:c>
      <x:c r="H893" s="3" t="n">
        <x:v/>
      </x:c>
      <x:c r="I893" s="3" t="n">
        <x:v/>
      </x:c>
      <x:c r="J893" s="3" t="n">
        <x:v/>
      </x:c>
      <x:c r="K893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94">
      <x:c r="A894" t="str">
        <x:v>Microsoft Office Communicator 2005</x:v>
      </x:c>
      <x:c r="B894" t="str">
        <x:v>Standard</x:v>
      </x:c>
      <x:c r="C894" t="str">
        <x:v/>
      </x:c>
      <x:c r="D894" t="str">
        <x:v>Fixed</x:v>
      </x:c>
      <x:c r="E894" s="3" t="n">
        <x:v>38577</x:v>
      </x:c>
      <x:c r="F894" s="3" t="n">
        <x:v>40463</x:v>
      </x:c>
      <x:c r="G894" s="3" t="n">
        <x:v>42290</x:v>
      </x:c>
      <x:c r="H894" s="3" t="n">
        <x:v/>
      </x:c>
      <x:c r="I894" s="3" t="n">
        <x:v/>
      </x:c>
      <x:c r="J894" s="3" t="n">
        <x:v/>
      </x:c>
      <x:c r="K894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895">
      <x:c r="A895" t="str">
        <x:v>Microsoft Office Communicator 2007</x:v>
      </x:c>
      <x:c r="B895" t="str">
        <x:v>Standard</x:v>
      </x:c>
      <x:c r="C895" t="str">
        <x:v/>
      </x:c>
      <x:c r="D895" t="str">
        <x:v>Fixed</x:v>
      </x:c>
      <x:c r="E895" s="3" t="n">
        <x:v>39382</x:v>
      </x:c>
      <x:c r="F895" s="3" t="n">
        <x:v>41282</x:v>
      </x:c>
      <x:c r="G895" s="3" t="n">
        <x:v>43109</x:v>
      </x:c>
      <x:c r="H895" s="3" t="n">
        <x:v/>
      </x:c>
      <x:c r="I895" s="3" t="n">
        <x:v/>
      </x:c>
      <x:c r="J895" s="3" t="n">
        <x:v/>
      </x:c>
      <x:c r="K895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896">
      <x:c r="A896" t="str">
        <x:v>Microsoft Office Communicator 2007 R2</x:v>
      </x:c>
      <x:c r="B896" t="str">
        <x:v>All applicable</x:v>
      </x:c>
      <x:c r="C896" t="str">
        <x:v/>
      </x:c>
      <x:c r="D896" t="str">
        <x:v>Fixed</x:v>
      </x:c>
      <x:c r="E896" s="3" t="n">
        <x:v>39891</x:v>
      </x:c>
      <x:c r="F896" s="3" t="n">
        <x:v>41282</x:v>
      </x:c>
      <x:c r="G896" s="3" t="n">
        <x:v>43109</x:v>
      </x:c>
      <x:c r="H896" s="3" t="n">
        <x:v/>
      </x:c>
      <x:c r="I896" s="3" t="n">
        <x:v/>
      </x:c>
      <x:c r="J896" s="3" t="n">
        <x:v/>
      </x:c>
      <x:c r="K896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897">
      <x:c r="A897" t="str">
        <x:v>Microsoft Office Communicator 2007 R2</x:v>
      </x:c>
      <x:c r="B897" t="str">
        <x:v>Phone</x:v>
      </x:c>
      <x:c r="C897" t="str">
        <x:v/>
      </x:c>
      <x:c r="D897" t="str">
        <x:v>Fixed</x:v>
      </x:c>
      <x:c r="E897" s="3" t="n">
        <x:v>39891</x:v>
      </x:c>
      <x:c r="F897" s="3" t="n">
        <x:v>41282</x:v>
      </x:c>
      <x:c r="G897" s="3" t="n">
        <x:v>43109</x:v>
      </x:c>
      <x:c r="H897" s="3" t="n">
        <x:v/>
      </x:c>
      <x:c r="I897" s="3" t="n">
        <x:v/>
      </x:c>
      <x:c r="J897" s="3" t="n">
        <x:v/>
      </x:c>
      <x:c r="K897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898">
      <x:c r="A898" t="str">
        <x:v>Microsoft Office Communicator Mobile</x:v>
      </x:c>
      <x:c r="B898" t="str">
        <x:v/>
      </x:c>
      <x:c r="C898" t="str">
        <x:v/>
      </x:c>
      <x:c r="D898" t="str">
        <x:v>Fixed</x:v>
      </x:c>
      <x:c r="E898" s="3" t="n">
        <x:v>38919</x:v>
      </x:c>
      <x:c r="F898" s="3" t="n">
        <x:v>40827</x:v>
      </x:c>
      <x:c r="G898" s="3" t="n">
        <x:v>42654</x:v>
      </x:c>
      <x:c r="H898" s="3" t="n">
        <x:v/>
      </x:c>
      <x:c r="I898" s="3" t="n">
        <x:v/>
      </x:c>
      <x:c r="J898" s="3" t="n">
        <x:v/>
      </x:c>
      <x:c r="K898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899">
      <x:c r="A899" t="str">
        <x:v>Microsoft Office Communicator Phone Edition</x:v>
      </x:c>
      <x:c r="B899" t="str">
        <x:v>Phone</x:v>
      </x:c>
      <x:c r="C899" t="str">
        <x:v/>
      </x:c>
      <x:c r="D899" t="str">
        <x:v>Fixed</x:v>
      </x:c>
      <x:c r="E899" s="3" t="n">
        <x:v>39097</x:v>
      </x:c>
      <x:c r="F899" s="3" t="n">
        <x:v>41009</x:v>
      </x:c>
      <x:c r="G899" s="3" t="n">
        <x:v>42836</x:v>
      </x:c>
      <x:c r="H899" s="3" t="n">
        <x:v/>
      </x:c>
      <x:c r="I899" s="3" t="n">
        <x:v/>
      </x:c>
      <x:c r="J899" s="3" t="n">
        <x:v/>
      </x:c>
      <x:c r="K899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900">
      <x:c r="A900" t="str">
        <x:v>Microsoft Office Excel 2003</x:v>
      </x:c>
      <x:c r="B900" t="str">
        <x:v/>
      </x:c>
      <x:c r="C900" t="str">
        <x:v/>
      </x:c>
      <x:c r="D900" t="str">
        <x:v>Fixed</x:v>
      </x:c>
      <x:c r="E900" s="3" t="n">
        <x:v>37952</x:v>
      </x:c>
      <x:c r="F900" s="3" t="n">
        <x:v>39917</x:v>
      </x:c>
      <x:c r="G900" s="3" t="n">
        <x:v>41737</x:v>
      </x:c>
      <x:c r="H900" s="3" t="n">
        <x:v/>
      </x:c>
      <x:c r="I900" s="3" t="n">
        <x:v/>
      </x:c>
      <x:c r="J900" s="3" t="n">
        <x:v/>
      </x:c>
      <x:c r="K900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901">
      <x:c r="A901" t="str">
        <x:v>Microsoft Office Excel 2007</x:v>
      </x:c>
      <x:c r="B901" t="str">
        <x:v>Home and Student</x:v>
      </x:c>
      <x:c r="C901" t="str">
        <x:v>Original Release</x:v>
      </x:c>
      <x:c r="D901" t="str">
        <x:v>Fixed</x:v>
      </x:c>
      <x:c r="E901" s="3" t="n">
        <x:v>39109</x:v>
      </x:c>
      <x:c r="F901" s="3" t="n">
        <x:v>41191</x:v>
      </x:c>
      <x:c r="G901" s="3" t="n">
        <x:v>43018</x:v>
      </x:c>
      <x:c r="H901" s="3" t="n">
        <x:v/>
      </x:c>
      <x:c r="I901" s="3" t="n">
        <x:v>39109</x:v>
      </x:c>
      <x:c r="J901" s="3" t="n">
        <x:v>39826</x:v>
      </x:c>
      <x:c r="K90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2">
      <x:c r="A902" t="str">
        <x:v>Microsoft Office Excel 2007</x:v>
      </x:c>
      <x:c r="B902" t="str">
        <x:v>Home and Student</x:v>
      </x:c>
      <x:c r="C902" t="str">
        <x:v>Service Pack 1</x:v>
      </x:c>
      <x:c r="D902" t="str">
        <x:v>Fixed</x:v>
      </x:c>
      <x:c r="E902" s="3" t="n">
        <x:v>39109</x:v>
      </x:c>
      <x:c r="F902" s="3" t="n">
        <x:v>41191</x:v>
      </x:c>
      <x:c r="G902" s="3" t="n">
        <x:v>43018</x:v>
      </x:c>
      <x:c r="H902" s="3" t="n">
        <x:v/>
      </x:c>
      <x:c r="I902" s="3" t="n">
        <x:v>39427</x:v>
      </x:c>
      <x:c r="J902" s="3" t="n">
        <x:v>40372</x:v>
      </x:c>
      <x:c r="K90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3">
      <x:c r="A903" t="str">
        <x:v>Microsoft Office Excel 2007</x:v>
      </x:c>
      <x:c r="B903" t="str">
        <x:v>Home and Student</x:v>
      </x:c>
      <x:c r="C903" t="str">
        <x:v>Service Pack 2</x:v>
      </x:c>
      <x:c r="D903" t="str">
        <x:v>Fixed</x:v>
      </x:c>
      <x:c r="E903" s="3" t="n">
        <x:v>39109</x:v>
      </x:c>
      <x:c r="F903" s="3" t="n">
        <x:v>41191</x:v>
      </x:c>
      <x:c r="G903" s="3" t="n">
        <x:v>43018</x:v>
      </x:c>
      <x:c r="H903" s="3" t="n">
        <x:v/>
      </x:c>
      <x:c r="I903" s="3" t="n">
        <x:v>39931</x:v>
      </x:c>
      <x:c r="J903" s="3" t="n">
        <x:v>41282</x:v>
      </x:c>
      <x:c r="K90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4">
      <x:c r="A904" t="str">
        <x:v>Microsoft Office Excel 2007</x:v>
      </x:c>
      <x:c r="B904" t="str">
        <x:v>Home and Student</x:v>
      </x:c>
      <x:c r="C904" t="str">
        <x:v>Service Pack 3</x:v>
      </x:c>
      <x:c r="D904" t="str">
        <x:v>Fixed</x:v>
      </x:c>
      <x:c r="E904" s="3" t="n">
        <x:v>39109</x:v>
      </x:c>
      <x:c r="F904" s="3" t="n">
        <x:v>41191</x:v>
      </x:c>
      <x:c r="G904" s="3" t="n">
        <x:v>43018</x:v>
      </x:c>
      <x:c r="H904" s="3" t="n">
        <x:v/>
      </x:c>
      <x:c r="I904" s="3" t="n">
        <x:v>40841</x:v>
      </x:c>
      <x:c r="J904" s="3" t="n">
        <x:v>43018</x:v>
      </x:c>
      <x:c r="K904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5">
      <x:c r="A905" t="str">
        <x:v>Microsoft Office Excel 2007</x:v>
      </x:c>
      <x:c r="B905" t="str">
        <x:v>Standard</x:v>
      </x:c>
      <x:c r="C905" t="str">
        <x:v>Original Release</x:v>
      </x:c>
      <x:c r="D905" t="str">
        <x:v>Fixed</x:v>
      </x:c>
      <x:c r="E905" s="3" t="n">
        <x:v>39109</x:v>
      </x:c>
      <x:c r="F905" s="3" t="n">
        <x:v>41191</x:v>
      </x:c>
      <x:c r="G905" s="3" t="n">
        <x:v>43018</x:v>
      </x:c>
      <x:c r="H905" s="3" t="n">
        <x:v/>
      </x:c>
      <x:c r="I905" s="3" t="n">
        <x:v>39109</x:v>
      </x:c>
      <x:c r="J905" s="3" t="n">
        <x:v>39826</x:v>
      </x:c>
      <x:c r="K905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6">
      <x:c r="A906" t="str">
        <x:v>Microsoft Office Excel 2007</x:v>
      </x:c>
      <x:c r="B906" t="str">
        <x:v>Standard</x:v>
      </x:c>
      <x:c r="C906" t="str">
        <x:v>Service Pack 1</x:v>
      </x:c>
      <x:c r="D906" t="str">
        <x:v>Fixed</x:v>
      </x:c>
      <x:c r="E906" s="3" t="n">
        <x:v>39109</x:v>
      </x:c>
      <x:c r="F906" s="3" t="n">
        <x:v>41191</x:v>
      </x:c>
      <x:c r="G906" s="3" t="n">
        <x:v>43018</x:v>
      </x:c>
      <x:c r="H906" s="3" t="n">
        <x:v/>
      </x:c>
      <x:c r="I906" s="3" t="n">
        <x:v>39427</x:v>
      </x:c>
      <x:c r="J906" s="3" t="n">
        <x:v>40372</x:v>
      </x:c>
      <x:c r="K90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7">
      <x:c r="A907" t="str">
        <x:v>Microsoft Office Excel 2007</x:v>
      </x:c>
      <x:c r="B907" t="str">
        <x:v>Standard</x:v>
      </x:c>
      <x:c r="C907" t="str">
        <x:v>Service Pack 2</x:v>
      </x:c>
      <x:c r="D907" t="str">
        <x:v>Fixed</x:v>
      </x:c>
      <x:c r="E907" s="3" t="n">
        <x:v>39109</x:v>
      </x:c>
      <x:c r="F907" s="3" t="n">
        <x:v>41191</x:v>
      </x:c>
      <x:c r="G907" s="3" t="n">
        <x:v>43018</x:v>
      </x:c>
      <x:c r="H907" s="3" t="n">
        <x:v/>
      </x:c>
      <x:c r="I907" s="3" t="n">
        <x:v>39931</x:v>
      </x:c>
      <x:c r="J907" s="3" t="n">
        <x:v>41282</x:v>
      </x:c>
      <x:c r="K90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8">
      <x:c r="A908" t="str">
        <x:v>Microsoft Office Excel 2007</x:v>
      </x:c>
      <x:c r="B908" t="str">
        <x:v>Standard</x:v>
      </x:c>
      <x:c r="C908" t="str">
        <x:v>Service Pack 3</x:v>
      </x:c>
      <x:c r="D908" t="str">
        <x:v>Fixed</x:v>
      </x:c>
      <x:c r="E908" s="3" t="n">
        <x:v>39109</x:v>
      </x:c>
      <x:c r="F908" s="3" t="n">
        <x:v>41191</x:v>
      </x:c>
      <x:c r="G908" s="3" t="n">
        <x:v>43018</x:v>
      </x:c>
      <x:c r="H908" s="3" t="n">
        <x:v/>
      </x:c>
      <x:c r="I908" s="3" t="n">
        <x:v>40841</x:v>
      </x:c>
      <x:c r="J908" s="3" t="n">
        <x:v>43018</x:v>
      </x:c>
      <x:c r="K908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9">
      <x:c r="A909" t="str">
        <x:v>Microsoft Office for Mac 2011</x:v>
      </x:c>
      <x:c r="B909" t="str">
        <x:v>Academic</x:v>
      </x:c>
      <x:c r="C909" t="str">
        <x:v>Original Release</x:v>
      </x:c>
      <x:c r="D909" t="str">
        <x:v>Fixed</x:v>
      </x:c>
      <x:c r="E909" s="3" t="n">
        <x:v>40521</x:v>
      </x:c>
      <x:c r="F909" s="3" t="n">
        <x:v>43018</x:v>
      </x:c>
      <x:c r="G909" s="3" t="n">
        <x:v/>
      </x:c>
      <x:c r="H909" s="3" t="n">
        <x:v/>
      </x:c>
      <x:c r="I909" s="3" t="n">
        <x:v>40521</x:v>
      </x:c>
      <x:c r="J909" s="3" t="n">
        <x:v>40918</x:v>
      </x:c>
      <x:c r="K90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0">
      <x:c r="A910" t="str">
        <x:v>Microsoft Office for Mac 2011</x:v>
      </x:c>
      <x:c r="B910" t="str">
        <x:v>Academic</x:v>
      </x:c>
      <x:c r="C910" t="str">
        <x:v>Service Pack 1</x:v>
      </x:c>
      <x:c r="D910" t="str">
        <x:v>Fixed</x:v>
      </x:c>
      <x:c r="E910" s="3" t="n">
        <x:v>40521</x:v>
      </x:c>
      <x:c r="F910" s="3" t="n">
        <x:v>43018</x:v>
      </x:c>
      <x:c r="G910" s="3" t="n">
        <x:v/>
      </x:c>
      <x:c r="H910" s="3" t="n">
        <x:v/>
      </x:c>
      <x:c r="I910" s="3" t="n">
        <x:v>40648</x:v>
      </x:c>
      <x:c r="J910" s="3" t="n">
        <x:v>41464</x:v>
      </x:c>
      <x:c r="K91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1">
      <x:c r="A911" t="str">
        <x:v>Microsoft Office for Mac 2011</x:v>
      </x:c>
      <x:c r="B911" t="str">
        <x:v>Academic</x:v>
      </x:c>
      <x:c r="C911" t="str">
        <x:v>Service Pack 2</x:v>
      </x:c>
      <x:c r="D911" t="str">
        <x:v>Fixed</x:v>
      </x:c>
      <x:c r="E911" s="3" t="n">
        <x:v>40521</x:v>
      </x:c>
      <x:c r="F911" s="3" t="n">
        <x:v>43018</x:v>
      </x:c>
      <x:c r="G911" s="3" t="n">
        <x:v/>
      </x:c>
      <x:c r="H911" s="3" t="n">
        <x:v/>
      </x:c>
      <x:c r="I911" s="3" t="n">
        <x:v>41011</x:v>
      </x:c>
      <x:c r="J911" s="3" t="n">
        <x:v>41737</x:v>
      </x:c>
      <x:c r="K91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2">
      <x:c r="A912" t="str">
        <x:v>Microsoft Office for Mac 2011</x:v>
      </x:c>
      <x:c r="B912" t="str">
        <x:v>Academic</x:v>
      </x:c>
      <x:c r="C912" t="str">
        <x:v>Service Pack 3</x:v>
      </x:c>
      <x:c r="D912" t="str">
        <x:v>Fixed</x:v>
      </x:c>
      <x:c r="E912" s="3" t="n">
        <x:v>40521</x:v>
      </x:c>
      <x:c r="F912" s="3" t="n">
        <x:v>43018</x:v>
      </x:c>
      <x:c r="G912" s="3" t="n">
        <x:v/>
      </x:c>
      <x:c r="H912" s="3" t="n">
        <x:v/>
      </x:c>
      <x:c r="I912" s="3" t="n">
        <x:v>41303</x:v>
      </x:c>
      <x:c r="J912" s="3" t="n">
        <x:v>43018</x:v>
      </x:c>
      <x:c r="K91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3">
      <x:c r="A913" t="str">
        <x:v>Microsoft Office for Mac 2011</x:v>
      </x:c>
      <x:c r="B913" t="str">
        <x:v>Home and Business</x:v>
      </x:c>
      <x:c r="C913" t="str">
        <x:v>Original Release</x:v>
      </x:c>
      <x:c r="D913" t="str">
        <x:v>Fixed</x:v>
      </x:c>
      <x:c r="E913" s="3" t="n">
        <x:v>40521</x:v>
      </x:c>
      <x:c r="F913" s="3" t="n">
        <x:v>43018</x:v>
      </x:c>
      <x:c r="G913" s="3" t="n">
        <x:v/>
      </x:c>
      <x:c r="H913" s="3" t="n">
        <x:v/>
      </x:c>
      <x:c r="I913" s="3" t="n">
        <x:v>40521</x:v>
      </x:c>
      <x:c r="J913" s="3" t="n">
        <x:v>40918</x:v>
      </x:c>
      <x:c r="K91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4">
      <x:c r="A914" t="str">
        <x:v>Microsoft Office for Mac 2011</x:v>
      </x:c>
      <x:c r="B914" t="str">
        <x:v>Home and Business</x:v>
      </x:c>
      <x:c r="C914" t="str">
        <x:v>Service Pack 1</x:v>
      </x:c>
      <x:c r="D914" t="str">
        <x:v>Fixed</x:v>
      </x:c>
      <x:c r="E914" s="3" t="n">
        <x:v>40521</x:v>
      </x:c>
      <x:c r="F914" s="3" t="n">
        <x:v>43018</x:v>
      </x:c>
      <x:c r="G914" s="3" t="n">
        <x:v/>
      </x:c>
      <x:c r="H914" s="3" t="n">
        <x:v/>
      </x:c>
      <x:c r="I914" s="3" t="n">
        <x:v>40648</x:v>
      </x:c>
      <x:c r="J914" s="3" t="n">
        <x:v>41464</x:v>
      </x:c>
      <x:c r="K91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5">
      <x:c r="A915" t="str">
        <x:v>Microsoft Office for Mac 2011</x:v>
      </x:c>
      <x:c r="B915" t="str">
        <x:v>Home and Business</x:v>
      </x:c>
      <x:c r="C915" t="str">
        <x:v>Service Pack 2</x:v>
      </x:c>
      <x:c r="D915" t="str">
        <x:v>Fixed</x:v>
      </x:c>
      <x:c r="E915" s="3" t="n">
        <x:v>40521</x:v>
      </x:c>
      <x:c r="F915" s="3" t="n">
        <x:v>43018</x:v>
      </x:c>
      <x:c r="G915" s="3" t="n">
        <x:v/>
      </x:c>
      <x:c r="H915" s="3" t="n">
        <x:v/>
      </x:c>
      <x:c r="I915" s="3" t="n">
        <x:v>41011</x:v>
      </x:c>
      <x:c r="J915" s="3" t="n">
        <x:v>41737</x:v>
      </x:c>
      <x:c r="K91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6">
      <x:c r="A916" t="str">
        <x:v>Microsoft Office for Mac 2011</x:v>
      </x:c>
      <x:c r="B916" t="str">
        <x:v>Home and Business</x:v>
      </x:c>
      <x:c r="C916" t="str">
        <x:v>Service Pack 3</x:v>
      </x:c>
      <x:c r="D916" t="str">
        <x:v>Fixed</x:v>
      </x:c>
      <x:c r="E916" s="3" t="n">
        <x:v>40521</x:v>
      </x:c>
      <x:c r="F916" s="3" t="n">
        <x:v>43018</x:v>
      </x:c>
      <x:c r="G916" s="3" t="n">
        <x:v/>
      </x:c>
      <x:c r="H916" s="3" t="n">
        <x:v/>
      </x:c>
      <x:c r="I916" s="3" t="n">
        <x:v>41303</x:v>
      </x:c>
      <x:c r="J916" s="3" t="n">
        <x:v>43018</x:v>
      </x:c>
      <x:c r="K91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7">
      <x:c r="A917" t="str">
        <x:v>Microsoft Office for Mac 2011</x:v>
      </x:c>
      <x:c r="B917" t="str">
        <x:v>Home and Business Home Use Program</x:v>
      </x:c>
      <x:c r="C917" t="str">
        <x:v>Original Release</x:v>
      </x:c>
      <x:c r="D917" t="str">
        <x:v>Fixed</x:v>
      </x:c>
      <x:c r="E917" s="3" t="n">
        <x:v>40521</x:v>
      </x:c>
      <x:c r="F917" s="3" t="n">
        <x:v>43018</x:v>
      </x:c>
      <x:c r="G917" s="3" t="n">
        <x:v/>
      </x:c>
      <x:c r="H917" s="3" t="n">
        <x:v/>
      </x:c>
      <x:c r="I917" s="3" t="n">
        <x:v>40521</x:v>
      </x:c>
      <x:c r="J917" s="3" t="n">
        <x:v>40918</x:v>
      </x:c>
      <x:c r="K91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8">
      <x:c r="A918" t="str">
        <x:v>Microsoft Office for Mac 2011</x:v>
      </x:c>
      <x:c r="B918" t="str">
        <x:v>Home and Business Home Use Program</x:v>
      </x:c>
      <x:c r="C918" t="str">
        <x:v>Service Pack 1</x:v>
      </x:c>
      <x:c r="D918" t="str">
        <x:v>Fixed</x:v>
      </x:c>
      <x:c r="E918" s="3" t="n">
        <x:v>40521</x:v>
      </x:c>
      <x:c r="F918" s="3" t="n">
        <x:v>43018</x:v>
      </x:c>
      <x:c r="G918" s="3" t="n">
        <x:v/>
      </x:c>
      <x:c r="H918" s="3" t="n">
        <x:v/>
      </x:c>
      <x:c r="I918" s="3" t="n">
        <x:v>40648</x:v>
      </x:c>
      <x:c r="J918" s="3" t="n">
        <x:v>41464</x:v>
      </x:c>
      <x:c r="K91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9">
      <x:c r="A919" t="str">
        <x:v>Microsoft Office for Mac 2011</x:v>
      </x:c>
      <x:c r="B919" t="str">
        <x:v>Home and Business Home Use Program</x:v>
      </x:c>
      <x:c r="C919" t="str">
        <x:v>Service Pack 2</x:v>
      </x:c>
      <x:c r="D919" t="str">
        <x:v>Fixed</x:v>
      </x:c>
      <x:c r="E919" s="3" t="n">
        <x:v>40521</x:v>
      </x:c>
      <x:c r="F919" s="3" t="n">
        <x:v>43018</x:v>
      </x:c>
      <x:c r="G919" s="3" t="n">
        <x:v/>
      </x:c>
      <x:c r="H919" s="3" t="n">
        <x:v/>
      </x:c>
      <x:c r="I919" s="3" t="n">
        <x:v>41011</x:v>
      </x:c>
      <x:c r="J919" s="3" t="n">
        <x:v>41737</x:v>
      </x:c>
      <x:c r="K91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0">
      <x:c r="A920" t="str">
        <x:v>Microsoft Office for Mac 2011</x:v>
      </x:c>
      <x:c r="B920" t="str">
        <x:v>Home and Business Home Use Program</x:v>
      </x:c>
      <x:c r="C920" t="str">
        <x:v>Service Pack 3</x:v>
      </x:c>
      <x:c r="D920" t="str">
        <x:v>Fixed</x:v>
      </x:c>
      <x:c r="E920" s="3" t="n">
        <x:v>40521</x:v>
      </x:c>
      <x:c r="F920" s="3" t="n">
        <x:v>43018</x:v>
      </x:c>
      <x:c r="G920" s="3" t="n">
        <x:v/>
      </x:c>
      <x:c r="H920" s="3" t="n">
        <x:v/>
      </x:c>
      <x:c r="I920" s="3" t="n">
        <x:v>41303</x:v>
      </x:c>
      <x:c r="J920" s="3" t="n">
        <x:v>43018</x:v>
      </x:c>
      <x:c r="K92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1">
      <x:c r="A921" t="str">
        <x:v>Microsoft Office for Mac 2011</x:v>
      </x:c>
      <x:c r="B921" t="str">
        <x:v>Home and Student</x:v>
      </x:c>
      <x:c r="C921" t="str">
        <x:v>Original Release</x:v>
      </x:c>
      <x:c r="D921" t="str">
        <x:v>Fixed</x:v>
      </x:c>
      <x:c r="E921" s="3" t="n">
        <x:v>40521</x:v>
      </x:c>
      <x:c r="F921" s="3" t="n">
        <x:v>43018</x:v>
      </x:c>
      <x:c r="G921" s="3" t="n">
        <x:v/>
      </x:c>
      <x:c r="H921" s="3" t="n">
        <x:v/>
      </x:c>
      <x:c r="I921" s="3" t="n">
        <x:v>40521</x:v>
      </x:c>
      <x:c r="J921" s="3" t="n">
        <x:v>40918</x:v>
      </x:c>
      <x:c r="K92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2">
      <x:c r="A922" t="str">
        <x:v>Microsoft Office for Mac 2011</x:v>
      </x:c>
      <x:c r="B922" t="str">
        <x:v>Home and Student</x:v>
      </x:c>
      <x:c r="C922" t="str">
        <x:v>Service Pack 1</x:v>
      </x:c>
      <x:c r="D922" t="str">
        <x:v>Fixed</x:v>
      </x:c>
      <x:c r="E922" s="3" t="n">
        <x:v>40521</x:v>
      </x:c>
      <x:c r="F922" s="3" t="n">
        <x:v>43018</x:v>
      </x:c>
      <x:c r="G922" s="3" t="n">
        <x:v/>
      </x:c>
      <x:c r="H922" s="3" t="n">
        <x:v/>
      </x:c>
      <x:c r="I922" s="3" t="n">
        <x:v>40648</x:v>
      </x:c>
      <x:c r="J922" s="3" t="n">
        <x:v>41464</x:v>
      </x:c>
      <x:c r="K92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3">
      <x:c r="A923" t="str">
        <x:v>Microsoft Office for Mac 2011</x:v>
      </x:c>
      <x:c r="B923" t="str">
        <x:v>Home and Student</x:v>
      </x:c>
      <x:c r="C923" t="str">
        <x:v>Service Pack 2</x:v>
      </x:c>
      <x:c r="D923" t="str">
        <x:v>Fixed</x:v>
      </x:c>
      <x:c r="E923" s="3" t="n">
        <x:v>40521</x:v>
      </x:c>
      <x:c r="F923" s="3" t="n">
        <x:v>43018</x:v>
      </x:c>
      <x:c r="G923" s="3" t="n">
        <x:v/>
      </x:c>
      <x:c r="H923" s="3" t="n">
        <x:v/>
      </x:c>
      <x:c r="I923" s="3" t="n">
        <x:v>41011</x:v>
      </x:c>
      <x:c r="J923" s="3" t="n">
        <x:v>41737</x:v>
      </x:c>
      <x:c r="K92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4">
      <x:c r="A924" t="str">
        <x:v>Microsoft Office for Mac 2011</x:v>
      </x:c>
      <x:c r="B924" t="str">
        <x:v>Home and Student</x:v>
      </x:c>
      <x:c r="C924" t="str">
        <x:v>Service Pack 3</x:v>
      </x:c>
      <x:c r="D924" t="str">
        <x:v>Fixed</x:v>
      </x:c>
      <x:c r="E924" s="3" t="n">
        <x:v>40521</x:v>
      </x:c>
      <x:c r="F924" s="3" t="n">
        <x:v>43018</x:v>
      </x:c>
      <x:c r="G924" s="3" t="n">
        <x:v/>
      </x:c>
      <x:c r="H924" s="3" t="n">
        <x:v/>
      </x:c>
      <x:c r="I924" s="3" t="n">
        <x:v>41303</x:v>
      </x:c>
      <x:c r="J924" s="3" t="n">
        <x:v>43018</x:v>
      </x:c>
      <x:c r="K92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5">
      <x:c r="A925" t="str">
        <x:v>Microsoft Office for Mac 2011</x:v>
      </x:c>
      <x:c r="B925" t="str">
        <x:v>Standard</x:v>
      </x:c>
      <x:c r="C925" t="str">
        <x:v>Original Release</x:v>
      </x:c>
      <x:c r="D925" t="str">
        <x:v>Fixed</x:v>
      </x:c>
      <x:c r="E925" s="3" t="n">
        <x:v>40521</x:v>
      </x:c>
      <x:c r="F925" s="3" t="n">
        <x:v>43018</x:v>
      </x:c>
      <x:c r="G925" s="3" t="n">
        <x:v/>
      </x:c>
      <x:c r="H925" s="3" t="n">
        <x:v/>
      </x:c>
      <x:c r="I925" s="3" t="n">
        <x:v>40521</x:v>
      </x:c>
      <x:c r="J925" s="3" t="n">
        <x:v>40918</x:v>
      </x:c>
      <x:c r="K92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6">
      <x:c r="A926" t="str">
        <x:v>Microsoft Office for Mac 2011</x:v>
      </x:c>
      <x:c r="B926" t="str">
        <x:v>Standard</x:v>
      </x:c>
      <x:c r="C926" t="str">
        <x:v>Service Pack 1</x:v>
      </x:c>
      <x:c r="D926" t="str">
        <x:v>Fixed</x:v>
      </x:c>
      <x:c r="E926" s="3" t="n">
        <x:v>40521</x:v>
      </x:c>
      <x:c r="F926" s="3" t="n">
        <x:v>43018</x:v>
      </x:c>
      <x:c r="G926" s="3" t="n">
        <x:v/>
      </x:c>
      <x:c r="H926" s="3" t="n">
        <x:v/>
      </x:c>
      <x:c r="I926" s="3" t="n">
        <x:v>40648</x:v>
      </x:c>
      <x:c r="J926" s="3" t="n">
        <x:v>41464</x:v>
      </x:c>
      <x:c r="K92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7">
      <x:c r="A927" t="str">
        <x:v>Microsoft Office for Mac 2011</x:v>
      </x:c>
      <x:c r="B927" t="str">
        <x:v>Standard</x:v>
      </x:c>
      <x:c r="C927" t="str">
        <x:v>Service Pack 2</x:v>
      </x:c>
      <x:c r="D927" t="str">
        <x:v>Fixed</x:v>
      </x:c>
      <x:c r="E927" s="3" t="n">
        <x:v>40521</x:v>
      </x:c>
      <x:c r="F927" s="3" t="n">
        <x:v>43018</x:v>
      </x:c>
      <x:c r="G927" s="3" t="n">
        <x:v/>
      </x:c>
      <x:c r="H927" s="3" t="n">
        <x:v/>
      </x:c>
      <x:c r="I927" s="3" t="n">
        <x:v>41011</x:v>
      </x:c>
      <x:c r="J927" s="3" t="n">
        <x:v>41737</x:v>
      </x:c>
      <x:c r="K92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8">
      <x:c r="A928" t="str">
        <x:v>Microsoft Office for Mac 2011</x:v>
      </x:c>
      <x:c r="B928" t="str">
        <x:v>Standard</x:v>
      </x:c>
      <x:c r="C928" t="str">
        <x:v>Service Pack 3</x:v>
      </x:c>
      <x:c r="D928" t="str">
        <x:v>Fixed</x:v>
      </x:c>
      <x:c r="E928" s="3" t="n">
        <x:v>40521</x:v>
      </x:c>
      <x:c r="F928" s="3" t="n">
        <x:v>43018</x:v>
      </x:c>
      <x:c r="G928" s="3" t="n">
        <x:v/>
      </x:c>
      <x:c r="H928" s="3" t="n">
        <x:v/>
      </x:c>
      <x:c r="I928" s="3" t="n">
        <x:v>41303</x:v>
      </x:c>
      <x:c r="J928" s="3" t="n">
        <x:v>43018</x:v>
      </x:c>
      <x:c r="K92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9">
      <x:c r="A929" t="str">
        <x:v>Microsoft Office Forms Server 2007</x:v>
      </x:c>
      <x:c r="B929" t="str">
        <x:v/>
      </x:c>
      <x:c r="C929" t="str">
        <x:v>Original Release</x:v>
      </x:c>
      <x:c r="D929" t="str">
        <x:v>Fixed</x:v>
      </x:c>
      <x:c r="E929" s="3" t="n">
        <x:v>39109</x:v>
      </x:c>
      <x:c r="F929" s="3" t="n">
        <x:v>41191</x:v>
      </x:c>
      <x:c r="G929" s="3" t="n">
        <x:v>43018</x:v>
      </x:c>
      <x:c r="H929" s="3" t="n">
        <x:v/>
      </x:c>
      <x:c r="I929" s="3" t="n">
        <x:v>39109</x:v>
      </x:c>
      <x:c r="J929" s="3" t="n">
        <x:v>39826</x:v>
      </x:c>
      <x:c r="K929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30">
      <x:c r="A930" t="str">
        <x:v>Microsoft Office Forms Server 2007</x:v>
      </x:c>
      <x:c r="B930" t="str">
        <x:v/>
      </x:c>
      <x:c r="C930" t="str">
        <x:v>Service Pack 1</x:v>
      </x:c>
      <x:c r="D930" t="str">
        <x:v>Fixed</x:v>
      </x:c>
      <x:c r="E930" s="3" t="n">
        <x:v>39109</x:v>
      </x:c>
      <x:c r="F930" s="3" t="n">
        <x:v>41191</x:v>
      </x:c>
      <x:c r="G930" s="3" t="n">
        <x:v>43018</x:v>
      </x:c>
      <x:c r="H930" s="3" t="n">
        <x:v/>
      </x:c>
      <x:c r="I930" s="3" t="n">
        <x:v>39427</x:v>
      </x:c>
      <x:c r="J930" s="3" t="n">
        <x:v>40372</x:v>
      </x:c>
      <x:c r="K930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31">
      <x:c r="A931" t="str">
        <x:v>Microsoft Office Forms Server 2007</x:v>
      </x:c>
      <x:c r="B931" t="str">
        <x:v/>
      </x:c>
      <x:c r="C931" t="str">
        <x:v>Service Pack 2</x:v>
      </x:c>
      <x:c r="D931" t="str">
        <x:v>Fixed</x:v>
      </x:c>
      <x:c r="E931" s="3" t="n">
        <x:v>39109</x:v>
      </x:c>
      <x:c r="F931" s="3" t="n">
        <x:v>41191</x:v>
      </x:c>
      <x:c r="G931" s="3" t="n">
        <x:v>43018</x:v>
      </x:c>
      <x:c r="H931" s="3" t="n">
        <x:v/>
      </x:c>
      <x:c r="I931" s="3" t="n">
        <x:v>39931</x:v>
      </x:c>
      <x:c r="J931" s="3" t="n">
        <x:v>41282</x:v>
      </x:c>
      <x:c r="K931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32">
      <x:c r="A932" t="str">
        <x:v>Microsoft Office Forms Server 2007</x:v>
      </x:c>
      <x:c r="B932" t="str">
        <x:v/>
      </x:c>
      <x:c r="C932" t="str">
        <x:v>Service Pack 3</x:v>
      </x:c>
      <x:c r="D932" t="str">
        <x:v>Fixed</x:v>
      </x:c>
      <x:c r="E932" s="3" t="n">
        <x:v>39109</x:v>
      </x:c>
      <x:c r="F932" s="3" t="n">
        <x:v>41191</x:v>
      </x:c>
      <x:c r="G932" s="3" t="n">
        <x:v>43018</x:v>
      </x:c>
      <x:c r="H932" s="3" t="n">
        <x:v/>
      </x:c>
      <x:c r="I932" s="3" t="n">
        <x:v>40841</x:v>
      </x:c>
      <x:c r="J932" s="3" t="n">
        <x:v>43018</x:v>
      </x:c>
      <x:c r="K932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33">
      <x:c r="A933" t="str">
        <x:v>Microsoft Office FrontPage 2003</x:v>
      </x:c>
      <x:c r="B933" t="str">
        <x:v/>
      </x:c>
      <x:c r="C933" t="str">
        <x:v/>
      </x:c>
      <x:c r="D933" t="str">
        <x:v>Fixed</x:v>
      </x:c>
      <x:c r="E933" s="3" t="n">
        <x:v>37944</x:v>
      </x:c>
      <x:c r="F933" s="3" t="n">
        <x:v>39917</x:v>
      </x:c>
      <x:c r="G933" s="3" t="n">
        <x:v>41737</x:v>
      </x:c>
      <x:c r="H933" s="3" t="n">
        <x:v/>
      </x:c>
      <x:c r="I933" s="3" t="n">
        <x:v/>
      </x:c>
      <x:c r="J933" s="3" t="n">
        <x:v/>
      </x:c>
      <x:c r="K933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934">
      <x:c r="A934" t="str">
        <x:v>Microsoft Office Groove 2007</x:v>
      </x:c>
      <x:c r="B934" t="str">
        <x:v/>
      </x:c>
      <x:c r="C934" t="str">
        <x:v/>
      </x:c>
      <x:c r="D934" t="str">
        <x:v>Fixed</x:v>
      </x:c>
      <x:c r="E934" s="3" t="n">
        <x:v>39109</x:v>
      </x:c>
      <x:c r="F934" s="3" t="n">
        <x:v>41100</x:v>
      </x:c>
      <x:c r="G934" s="3" t="n">
        <x:v>43018</x:v>
      </x:c>
      <x:c r="H934" s="3" t="n">
        <x:v/>
      </x:c>
      <x:c r="I934" s="3" t="n">
        <x:v/>
      </x:c>
      <x:c r="J934" s="3" t="n">
        <x:v/>
      </x:c>
      <x:c r="K934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935">
      <x:c r="A935" t="str">
        <x:v>Microsoft Office Groove Server 2007</x:v>
      </x:c>
      <x:c r="B935" t="str">
        <x:v/>
      </x:c>
      <x:c r="C935" t="str">
        <x:v>Original Release</x:v>
      </x:c>
      <x:c r="D935" t="str">
        <x:v>Fixed</x:v>
      </x:c>
      <x:c r="E935" s="3" t="n">
        <x:v>39109</x:v>
      </x:c>
      <x:c r="F935" s="3" t="n">
        <x:v>41191</x:v>
      </x:c>
      <x:c r="G935" s="3" t="n">
        <x:v>43018</x:v>
      </x:c>
      <x:c r="H935" s="3" t="n">
        <x:v/>
      </x:c>
      <x:c r="I935" s="3" t="n">
        <x:v>39109</x:v>
      </x:c>
      <x:c r="J935" s="3" t="n">
        <x:v>39826</x:v>
      </x:c>
      <x:c r="K935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36">
      <x:c r="A936" t="str">
        <x:v>Microsoft Office Groove Server 2007</x:v>
      </x:c>
      <x:c r="B936" t="str">
        <x:v/>
      </x:c>
      <x:c r="C936" t="str">
        <x:v>Service Pack 1</x:v>
      </x:c>
      <x:c r="D936" t="str">
        <x:v>Fixed</x:v>
      </x:c>
      <x:c r="E936" s="3" t="n">
        <x:v>39109</x:v>
      </x:c>
      <x:c r="F936" s="3" t="n">
        <x:v>41191</x:v>
      </x:c>
      <x:c r="G936" s="3" t="n">
        <x:v>43018</x:v>
      </x:c>
      <x:c r="H936" s="3" t="n">
        <x:v/>
      </x:c>
      <x:c r="I936" s="3" t="n">
        <x:v>39427</x:v>
      </x:c>
      <x:c r="J936" s="3" t="n">
        <x:v>41468</x:v>
      </x:c>
      <x:c r="K936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37">
      <x:c r="A937" t="str">
        <x:v>Microsoft Office Groove Server 2007</x:v>
      </x:c>
      <x:c r="B937" t="str">
        <x:v/>
      </x:c>
      <x:c r="C937" t="str">
        <x:v>Service Pack 2</x:v>
      </x:c>
      <x:c r="D937" t="str">
        <x:v>Fixed</x:v>
      </x:c>
      <x:c r="E937" s="3" t="n">
        <x:v>39109</x:v>
      </x:c>
      <x:c r="F937" s="3" t="n">
        <x:v>41191</x:v>
      </x:c>
      <x:c r="G937" s="3" t="n">
        <x:v>43018</x:v>
      </x:c>
      <x:c r="H937" s="3" t="n">
        <x:v/>
      </x:c>
      <x:c r="I937" s="3" t="n">
        <x:v>39931</x:v>
      </x:c>
      <x:c r="J937" s="3" t="n">
        <x:v>41282</x:v>
      </x:c>
      <x:c r="K937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38">
      <x:c r="A938" t="str">
        <x:v>Microsoft Office Groove Server 2007</x:v>
      </x:c>
      <x:c r="B938" t="str">
        <x:v/>
      </x:c>
      <x:c r="C938" t="str">
        <x:v>Service Pack 3</x:v>
      </x:c>
      <x:c r="D938" t="str">
        <x:v>Fixed</x:v>
      </x:c>
      <x:c r="E938" s="3" t="n">
        <x:v>39109</x:v>
      </x:c>
      <x:c r="F938" s="3" t="n">
        <x:v>41191</x:v>
      </x:c>
      <x:c r="G938" s="3" t="n">
        <x:v>43018</x:v>
      </x:c>
      <x:c r="H938" s="3" t="n">
        <x:v/>
      </x:c>
      <x:c r="I938" s="3" t="n">
        <x:v>40841</x:v>
      </x:c>
      <x:c r="J938" s="3" t="n">
        <x:v>43018</x:v>
      </x:c>
      <x:c r="K938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39">
      <x:c r="A939" t="str">
        <x:v>Microsoft Office InfoPath 2003</x:v>
      </x:c>
      <x:c r="B939" t="str">
        <x:v/>
      </x:c>
      <x:c r="C939" t="str">
        <x:v/>
      </x:c>
      <x:c r="D939" t="str">
        <x:v>Fixed</x:v>
      </x:c>
      <x:c r="E939" s="3" t="n">
        <x:v>37944</x:v>
      </x:c>
      <x:c r="F939" s="3" t="n">
        <x:v>39917</x:v>
      </x:c>
      <x:c r="G939" s="3" t="n">
        <x:v>41737</x:v>
      </x:c>
      <x:c r="H939" s="3" t="n">
        <x:v/>
      </x:c>
      <x:c r="I939" s="3" t="n">
        <x:v/>
      </x:c>
      <x:c r="J939" s="3" t="n">
        <x:v/>
      </x:c>
      <x:c r="K939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940">
      <x:c r="A940" t="str">
        <x:v>Microsoft Office InfoPath 2007</x:v>
      </x:c>
      <x:c r="B940" t="str">
        <x:v/>
      </x:c>
      <x:c r="C940" t="str">
        <x:v>Original Release</x:v>
      </x:c>
      <x:c r="D940" t="str">
        <x:v>Fixed</x:v>
      </x:c>
      <x:c r="E940" s="3" t="n">
        <x:v>39109</x:v>
      </x:c>
      <x:c r="F940" s="3" t="n">
        <x:v>41191</x:v>
      </x:c>
      <x:c r="G940" s="3" t="n">
        <x:v>43018</x:v>
      </x:c>
      <x:c r="H940" s="3" t="n">
        <x:v/>
      </x:c>
      <x:c r="I940" s="3" t="n">
        <x:v>39109</x:v>
      </x:c>
      <x:c r="J940" s="3" t="n">
        <x:v>39826</x:v>
      </x:c>
      <x:c r="K94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41">
      <x:c r="A941" t="str">
        <x:v>Microsoft Office InfoPath 2007</x:v>
      </x:c>
      <x:c r="B941" t="str">
        <x:v/>
      </x:c>
      <x:c r="C941" t="str">
        <x:v>Service Pack 1</x:v>
      </x:c>
      <x:c r="D941" t="str">
        <x:v>Fixed</x:v>
      </x:c>
      <x:c r="E941" s="3" t="n">
        <x:v>39109</x:v>
      </x:c>
      <x:c r="F941" s="3" t="n">
        <x:v>41191</x:v>
      </x:c>
      <x:c r="G941" s="3" t="n">
        <x:v>43018</x:v>
      </x:c>
      <x:c r="H941" s="3" t="n">
        <x:v/>
      </x:c>
      <x:c r="I941" s="3" t="n">
        <x:v>39427</x:v>
      </x:c>
      <x:c r="J941" s="3" t="n">
        <x:v>40372</x:v>
      </x:c>
      <x:c r="K941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42">
      <x:c r="A942" t="str">
        <x:v>Microsoft Office InfoPath 2007</x:v>
      </x:c>
      <x:c r="B942" t="str">
        <x:v/>
      </x:c>
      <x:c r="C942" t="str">
        <x:v>Service Pack 2</x:v>
      </x:c>
      <x:c r="D942" t="str">
        <x:v>Fixed</x:v>
      </x:c>
      <x:c r="E942" s="3" t="n">
        <x:v>39109</x:v>
      </x:c>
      <x:c r="F942" s="3" t="n">
        <x:v>41191</x:v>
      </x:c>
      <x:c r="G942" s="3" t="n">
        <x:v>43018</x:v>
      </x:c>
      <x:c r="H942" s="3" t="n">
        <x:v/>
      </x:c>
      <x:c r="I942" s="3" t="n">
        <x:v>39931</x:v>
      </x:c>
      <x:c r="J942" s="3" t="n">
        <x:v>41282</x:v>
      </x:c>
      <x:c r="K942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43">
      <x:c r="A943" t="str">
        <x:v>Microsoft Office InfoPath 2007</x:v>
      </x:c>
      <x:c r="B943" t="str">
        <x:v/>
      </x:c>
      <x:c r="C943" t="str">
        <x:v>Service Pack 3</x:v>
      </x:c>
      <x:c r="D943" t="str">
        <x:v>Fixed</x:v>
      </x:c>
      <x:c r="E943" s="3" t="n">
        <x:v>39109</x:v>
      </x:c>
      <x:c r="F943" s="3" t="n">
        <x:v>41191</x:v>
      </x:c>
      <x:c r="G943" s="3" t="n">
        <x:v>43018</x:v>
      </x:c>
      <x:c r="H943" s="3" t="n">
        <x:v/>
      </x:c>
      <x:c r="I943" s="3" t="n">
        <x:v>40841</x:v>
      </x:c>
      <x:c r="J943" s="3" t="n">
        <x:v>43018</x:v>
      </x:c>
      <x:c r="K943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44">
      <x:c r="A944" t="str">
        <x:v>Microsoft Office InterConnect 2007</x:v>
      </x:c>
      <x:c r="B944" t="str">
        <x:v>Standard</x:v>
      </x:c>
      <x:c r="C944" t="str">
        <x:v>Original Release</x:v>
      </x:c>
      <x:c r="D944" t="str">
        <x:v>Fixed</x:v>
      </x:c>
      <x:c r="E944" s="3" t="n">
        <x:v>39109</x:v>
      </x:c>
      <x:c r="F944" s="3" t="n">
        <x:v>41191</x:v>
      </x:c>
      <x:c r="G944" s="3" t="n">
        <x:v>43018</x:v>
      </x:c>
      <x:c r="H944" s="3" t="n">
        <x:v/>
      </x:c>
      <x:c r="I944" s="3" t="n">
        <x:v>39109</x:v>
      </x:c>
      <x:c r="J944" s="3" t="n">
        <x:v>39826</x:v>
      </x:c>
      <x:c r="K94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45">
      <x:c r="A945" t="str">
        <x:v>Microsoft Office InterConnect 2007</x:v>
      </x:c>
      <x:c r="B945" t="str">
        <x:v>Standard</x:v>
      </x:c>
      <x:c r="C945" t="str">
        <x:v>Service Pack 1</x:v>
      </x:c>
      <x:c r="D945" t="str">
        <x:v>Fixed</x:v>
      </x:c>
      <x:c r="E945" s="3" t="n">
        <x:v>39109</x:v>
      </x:c>
      <x:c r="F945" s="3" t="n">
        <x:v>41191</x:v>
      </x:c>
      <x:c r="G945" s="3" t="n">
        <x:v>43018</x:v>
      </x:c>
      <x:c r="H945" s="3" t="n">
        <x:v/>
      </x:c>
      <x:c r="I945" s="3" t="n">
        <x:v>39427</x:v>
      </x:c>
      <x:c r="J945" s="3" t="n">
        <x:v>40372</x:v>
      </x:c>
      <x:c r="K945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46">
      <x:c r="A946" t="str">
        <x:v>Microsoft Office InterConnect 2007</x:v>
      </x:c>
      <x:c r="B946" t="str">
        <x:v>Standard</x:v>
      </x:c>
      <x:c r="C946" t="str">
        <x:v>Service Pack 2</x:v>
      </x:c>
      <x:c r="D946" t="str">
        <x:v>Fixed</x:v>
      </x:c>
      <x:c r="E946" s="3" t="n">
        <x:v>39109</x:v>
      </x:c>
      <x:c r="F946" s="3" t="n">
        <x:v>41191</x:v>
      </x:c>
      <x:c r="G946" s="3" t="n">
        <x:v>43018</x:v>
      </x:c>
      <x:c r="H946" s="3" t="n">
        <x:v/>
      </x:c>
      <x:c r="I946" s="3" t="n">
        <x:v>39931</x:v>
      </x:c>
      <x:c r="J946" s="3" t="n">
        <x:v>41282</x:v>
      </x:c>
      <x:c r="K946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47">
      <x:c r="A947" t="str">
        <x:v>Microsoft Office InterConnect 2007</x:v>
      </x:c>
      <x:c r="B947" t="str">
        <x:v>Standard</x:v>
      </x:c>
      <x:c r="C947" t="str">
        <x:v>Service Pack 3</x:v>
      </x:c>
      <x:c r="D947" t="str">
        <x:v>Fixed</x:v>
      </x:c>
      <x:c r="E947" s="3" t="n">
        <x:v>39109</x:v>
      </x:c>
      <x:c r="F947" s="3" t="n">
        <x:v>41191</x:v>
      </x:c>
      <x:c r="G947" s="3" t="n">
        <x:v>43018</x:v>
      </x:c>
      <x:c r="H947" s="3" t="n">
        <x:v/>
      </x:c>
      <x:c r="I947" s="3" t="n">
        <x:v>40841</x:v>
      </x:c>
      <x:c r="J947" s="3" t="n">
        <x:v>43018</x:v>
      </x:c>
      <x:c r="K947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48">
      <x:c r="A948" t="str">
        <x:v>Microsoft Office Live Communications Server 2003</x:v>
      </x:c>
      <x:c r="B948" t="str">
        <x:v/>
      </x:c>
      <x:c r="C948" t="str">
        <x:v/>
      </x:c>
      <x:c r="D948" t="str">
        <x:v>Fixed</x:v>
      </x:c>
      <x:c r="E948" s="3" t="n">
        <x:v>37938</x:v>
      </x:c>
      <x:c r="F948" s="3" t="n">
        <x:v>39826</x:v>
      </x:c>
      <x:c r="G948" s="3" t="n">
        <x:v>41653</x:v>
      </x:c>
      <x:c r="H948" s="3" t="n">
        <x:v/>
      </x:c>
      <x:c r="I948" s="3" t="n">
        <x:v/>
      </x:c>
      <x:c r="J948" s="3" t="n">
        <x:v/>
      </x:c>
      <x:c r="K948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949">
      <x:c r="A949" t="str">
        <x:v>Microsoft Office Live Communications Server 2005</x:v>
      </x:c>
      <x:c r="B949" t="str">
        <x:v>Enterprise</x:v>
      </x:c>
      <x:c r="C949" t="str">
        <x:v>Original Release</x:v>
      </x:c>
      <x:c r="D949" t="str">
        <x:v>Fixed</x:v>
      </x:c>
      <x:c r="E949" s="3" t="n">
        <x:v>38374</x:v>
      </x:c>
      <x:c r="F949" s="3" t="n">
        <x:v>40281</x:v>
      </x:c>
      <x:c r="G949" s="3" t="n">
        <x:v>42108</x:v>
      </x:c>
      <x:c r="H949" s="3" t="n">
        <x:v/>
      </x:c>
      <x:c r="I949" s="3" t="n">
        <x:v>38374</x:v>
      </x:c>
      <x:c r="J949" s="3" t="n">
        <x:v>39273</x:v>
      </x:c>
      <x:c r="K949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50">
      <x:c r="A950" t="str">
        <x:v>Microsoft Office Live Communications Server 2005</x:v>
      </x:c>
      <x:c r="B950" t="str">
        <x:v>Enterprise</x:v>
      </x:c>
      <x:c r="C950" t="str">
        <x:v>Service Pack 1</x:v>
      </x:c>
      <x:c r="D950" t="str">
        <x:v>Fixed</x:v>
      </x:c>
      <x:c r="E950" s="3" t="n">
        <x:v>38374</x:v>
      </x:c>
      <x:c r="F950" s="3" t="n">
        <x:v>40281</x:v>
      </x:c>
      <x:c r="G950" s="3" t="n">
        <x:v>42108</x:v>
      </x:c>
      <x:c r="H950" s="3" t="n">
        <x:v/>
      </x:c>
      <x:c r="I950" s="3" t="n">
        <x:v>38470</x:v>
      </x:c>
      <x:c r="J950" s="3" t="n">
        <x:v>42108</x:v>
      </x:c>
      <x:c r="K950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51">
      <x:c r="A951" t="str">
        <x:v>Microsoft Office Live Communications Server 2005</x:v>
      </x:c>
      <x:c r="B951" t="str">
        <x:v>Standard</x:v>
      </x:c>
      <x:c r="C951" t="str">
        <x:v>Original Release</x:v>
      </x:c>
      <x:c r="D951" t="str">
        <x:v>Fixed</x:v>
      </x:c>
      <x:c r="E951" s="3" t="n">
        <x:v>38374</x:v>
      </x:c>
      <x:c r="F951" s="3" t="n">
        <x:v>40281</x:v>
      </x:c>
      <x:c r="G951" s="3" t="n">
        <x:v>42108</x:v>
      </x:c>
      <x:c r="H951" s="3" t="n">
        <x:v/>
      </x:c>
      <x:c r="I951" s="3" t="n">
        <x:v>38374</x:v>
      </x:c>
      <x:c r="J951" s="3" t="n">
        <x:v>39273</x:v>
      </x:c>
      <x:c r="K951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52">
      <x:c r="A952" t="str">
        <x:v>Microsoft Office Live Communications Server 2005</x:v>
      </x:c>
      <x:c r="B952" t="str">
        <x:v>Standard</x:v>
      </x:c>
      <x:c r="C952" t="str">
        <x:v>Service Pack 1</x:v>
      </x:c>
      <x:c r="D952" t="str">
        <x:v>Fixed</x:v>
      </x:c>
      <x:c r="E952" s="3" t="n">
        <x:v>38374</x:v>
      </x:c>
      <x:c r="F952" s="3" t="n">
        <x:v>40281</x:v>
      </x:c>
      <x:c r="G952" s="3" t="n">
        <x:v>42108</x:v>
      </x:c>
      <x:c r="H952" s="3" t="n">
        <x:v/>
      </x:c>
      <x:c r="I952" s="3" t="n">
        <x:v>38470</x:v>
      </x:c>
      <x:c r="J952" s="3" t="n">
        <x:v>42108</x:v>
      </x:c>
      <x:c r="K952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53">
      <x:c r="A953" t="str">
        <x:v>Microsoft Office OneNote 2003</x:v>
      </x:c>
      <x:c r="B953" t="str">
        <x:v/>
      </x:c>
      <x:c r="C953" t="str">
        <x:v>Original Release</x:v>
      </x:c>
      <x:c r="D953" t="str">
        <x:v>Fixed</x:v>
      </x:c>
      <x:c r="E953" s="3" t="n">
        <x:v>37944</x:v>
      </x:c>
      <x:c r="F953" s="3" t="n">
        <x:v>39917</x:v>
      </x:c>
      <x:c r="G953" s="3" t="n">
        <x:v>41737</x:v>
      </x:c>
      <x:c r="H953" s="3" t="n">
        <x:v/>
      </x:c>
      <x:c r="I953" s="3" t="n">
        <x:v>37944</x:v>
      </x:c>
      <x:c r="J953" s="3" t="n">
        <x:v>38559</x:v>
      </x:c>
      <x:c r="K953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54">
      <x:c r="A954" t="str">
        <x:v>Microsoft Office OneNote 2003</x:v>
      </x:c>
      <x:c r="B954" t="str">
        <x:v/>
      </x:c>
      <x:c r="C954" t="str">
        <x:v>Service Pack 1</x:v>
      </x:c>
      <x:c r="D954" t="str">
        <x:v>Fixed</x:v>
      </x:c>
      <x:c r="E954" s="3" t="n">
        <x:v>37944</x:v>
      </x:c>
      <x:c r="F954" s="3" t="n">
        <x:v>39917</x:v>
      </x:c>
      <x:c r="G954" s="3" t="n">
        <x:v>41737</x:v>
      </x:c>
      <x:c r="H954" s="3" t="n">
        <x:v/>
      </x:c>
      <x:c r="I954" s="3" t="n">
        <x:v>38195</x:v>
      </x:c>
      <x:c r="J954" s="3" t="n">
        <x:v>39000</x:v>
      </x:c>
      <x:c r="K954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55">
      <x:c r="A955" t="str">
        <x:v>Microsoft Office OneNote 2003</x:v>
      </x:c>
      <x:c r="B955" t="str">
        <x:v/>
      </x:c>
      <x:c r="C955" t="str">
        <x:v>Service Pack 2</x:v>
      </x:c>
      <x:c r="D955" t="str">
        <x:v>Fixed</x:v>
      </x:c>
      <x:c r="E955" s="3" t="n">
        <x:v>37944</x:v>
      </x:c>
      <x:c r="F955" s="3" t="n">
        <x:v>39917</x:v>
      </x:c>
      <x:c r="G955" s="3" t="n">
        <x:v>41737</x:v>
      </x:c>
      <x:c r="H955" s="3" t="n">
        <x:v/>
      </x:c>
      <x:c r="I955" s="3" t="n">
        <x:v>38621</x:v>
      </x:c>
      <x:c r="J955" s="3" t="n">
        <x:v>39735</x:v>
      </x:c>
      <x:c r="K95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56">
      <x:c r="A956" t="str">
        <x:v>Microsoft Office OneNote 2003</x:v>
      </x:c>
      <x:c r="B956" t="str">
        <x:v/>
      </x:c>
      <x:c r="C956" t="str">
        <x:v>Service Pack 3</x:v>
      </x:c>
      <x:c r="D956" t="str">
        <x:v>Fixed</x:v>
      </x:c>
      <x:c r="E956" s="3" t="n">
        <x:v>37944</x:v>
      </x:c>
      <x:c r="F956" s="3" t="n">
        <x:v>39917</x:v>
      </x:c>
      <x:c r="G956" s="3" t="n">
        <x:v>41737</x:v>
      </x:c>
      <x:c r="H956" s="3" t="n">
        <x:v/>
      </x:c>
      <x:c r="I956" s="3" t="n">
        <x:v>39343</x:v>
      </x:c>
      <x:c r="J956" s="3" t="n">
        <x:v>41737</x:v>
      </x:c>
      <x:c r="K956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57">
      <x:c r="A957" t="str">
        <x:v>Microsoft Office OneNote 2007</x:v>
      </x:c>
      <x:c r="B957" t="str">
        <x:v>Home and Student</x:v>
      </x:c>
      <x:c r="C957" t="str">
        <x:v>Original Release</x:v>
      </x:c>
      <x:c r="D957" t="str">
        <x:v>Fixed</x:v>
      </x:c>
      <x:c r="E957" s="3" t="n">
        <x:v>39109</x:v>
      </x:c>
      <x:c r="F957" s="3" t="n">
        <x:v>41191</x:v>
      </x:c>
      <x:c r="G957" s="3" t="n">
        <x:v>43018</x:v>
      </x:c>
      <x:c r="H957" s="3" t="n">
        <x:v/>
      </x:c>
      <x:c r="I957" s="3" t="n">
        <x:v>39109</x:v>
      </x:c>
      <x:c r="J957" s="3" t="n">
        <x:v>39826</x:v>
      </x:c>
      <x:c r="K957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8">
      <x:c r="A958" t="str">
        <x:v>Microsoft Office OneNote 2007</x:v>
      </x:c>
      <x:c r="B958" t="str">
        <x:v>Home and Student</x:v>
      </x:c>
      <x:c r="C958" t="str">
        <x:v>Service Pack 1</x:v>
      </x:c>
      <x:c r="D958" t="str">
        <x:v>Fixed</x:v>
      </x:c>
      <x:c r="E958" s="3" t="n">
        <x:v>39109</x:v>
      </x:c>
      <x:c r="F958" s="3" t="n">
        <x:v>41191</x:v>
      </x:c>
      <x:c r="G958" s="3" t="n">
        <x:v>43018</x:v>
      </x:c>
      <x:c r="H958" s="3" t="n">
        <x:v/>
      </x:c>
      <x:c r="I958" s="3" t="n">
        <x:v>39427</x:v>
      </x:c>
      <x:c r="J958" s="3" t="n">
        <x:v>40372</x:v>
      </x:c>
      <x:c r="K958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9">
      <x:c r="A959" t="str">
        <x:v>Microsoft Office OneNote 2007</x:v>
      </x:c>
      <x:c r="B959" t="str">
        <x:v>Home and Student</x:v>
      </x:c>
      <x:c r="C959" t="str">
        <x:v>Service Pack 2</x:v>
      </x:c>
      <x:c r="D959" t="str">
        <x:v>Fixed</x:v>
      </x:c>
      <x:c r="E959" s="3" t="n">
        <x:v>39109</x:v>
      </x:c>
      <x:c r="F959" s="3" t="n">
        <x:v>41191</x:v>
      </x:c>
      <x:c r="G959" s="3" t="n">
        <x:v>43018</x:v>
      </x:c>
      <x:c r="H959" s="3" t="n">
        <x:v/>
      </x:c>
      <x:c r="I959" s="3" t="n">
        <x:v>39931</x:v>
      </x:c>
      <x:c r="J959" s="3" t="n">
        <x:v>41282</x:v>
      </x:c>
      <x:c r="K95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60">
      <x:c r="A960" t="str">
        <x:v>Microsoft Office OneNote 2007</x:v>
      </x:c>
      <x:c r="B960" t="str">
        <x:v>Home and Student</x:v>
      </x:c>
      <x:c r="C960" t="str">
        <x:v>Service Pack 3</x:v>
      </x:c>
      <x:c r="D960" t="str">
        <x:v>Fixed</x:v>
      </x:c>
      <x:c r="E960" s="3" t="n">
        <x:v>39109</x:v>
      </x:c>
      <x:c r="F960" s="3" t="n">
        <x:v>41191</x:v>
      </x:c>
      <x:c r="G960" s="3" t="n">
        <x:v>43018</x:v>
      </x:c>
      <x:c r="H960" s="3" t="n">
        <x:v/>
      </x:c>
      <x:c r="I960" s="3" t="n">
        <x:v>40841</x:v>
      </x:c>
      <x:c r="J960" s="3" t="n">
        <x:v>43018</x:v>
      </x:c>
      <x:c r="K96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61">
      <x:c r="A961" t="str">
        <x:v>Microsoft Office OneNote 2007</x:v>
      </x:c>
      <x:c r="B961" t="str">
        <x:v>Standard</x:v>
      </x:c>
      <x:c r="C961" t="str">
        <x:v>Original Release</x:v>
      </x:c>
      <x:c r="D961" t="str">
        <x:v>Fixed</x:v>
      </x:c>
      <x:c r="E961" s="3" t="n">
        <x:v>39109</x:v>
      </x:c>
      <x:c r="F961" s="3" t="n">
        <x:v>41191</x:v>
      </x:c>
      <x:c r="G961" s="3" t="n">
        <x:v>43018</x:v>
      </x:c>
      <x:c r="H961" s="3" t="n">
        <x:v/>
      </x:c>
      <x:c r="I961" s="3" t="n">
        <x:v>39109</x:v>
      </x:c>
      <x:c r="J961" s="3" t="n">
        <x:v>39826</x:v>
      </x:c>
      <x:c r="K96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62">
      <x:c r="A962" t="str">
        <x:v>Microsoft Office OneNote 2007</x:v>
      </x:c>
      <x:c r="B962" t="str">
        <x:v>Standard</x:v>
      </x:c>
      <x:c r="C962" t="str">
        <x:v>Service Pack 1</x:v>
      </x:c>
      <x:c r="D962" t="str">
        <x:v>Fixed</x:v>
      </x:c>
      <x:c r="E962" s="3" t="n">
        <x:v>39109</x:v>
      </x:c>
      <x:c r="F962" s="3" t="n">
        <x:v>41191</x:v>
      </x:c>
      <x:c r="G962" s="3" t="n">
        <x:v>43018</x:v>
      </x:c>
      <x:c r="H962" s="3" t="n">
        <x:v/>
      </x:c>
      <x:c r="I962" s="3" t="n">
        <x:v>39427</x:v>
      </x:c>
      <x:c r="J962" s="3" t="n">
        <x:v>40372</x:v>
      </x:c>
      <x:c r="K96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63">
      <x:c r="A963" t="str">
        <x:v>Microsoft Office OneNote 2007</x:v>
      </x:c>
      <x:c r="B963" t="str">
        <x:v>Standard</x:v>
      </x:c>
      <x:c r="C963" t="str">
        <x:v>Service Pack 2</x:v>
      </x:c>
      <x:c r="D963" t="str">
        <x:v>Fixed</x:v>
      </x:c>
      <x:c r="E963" s="3" t="n">
        <x:v>39109</x:v>
      </x:c>
      <x:c r="F963" s="3" t="n">
        <x:v>41191</x:v>
      </x:c>
      <x:c r="G963" s="3" t="n">
        <x:v>43018</x:v>
      </x:c>
      <x:c r="H963" s="3" t="n">
        <x:v/>
      </x:c>
      <x:c r="I963" s="3" t="n">
        <x:v>39931</x:v>
      </x:c>
      <x:c r="J963" s="3" t="n">
        <x:v>41282</x:v>
      </x:c>
      <x:c r="K96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64">
      <x:c r="A964" t="str">
        <x:v>Microsoft Office OneNote 2007</x:v>
      </x:c>
      <x:c r="B964" t="str">
        <x:v>Standard</x:v>
      </x:c>
      <x:c r="C964" t="str">
        <x:v>Service Pack 3</x:v>
      </x:c>
      <x:c r="D964" t="str">
        <x:v>Fixed</x:v>
      </x:c>
      <x:c r="E964" s="3" t="n">
        <x:v>39109</x:v>
      </x:c>
      <x:c r="F964" s="3" t="n">
        <x:v>41191</x:v>
      </x:c>
      <x:c r="G964" s="3" t="n">
        <x:v>43018</x:v>
      </x:c>
      <x:c r="H964" s="3" t="n">
        <x:v/>
      </x:c>
      <x:c r="I964" s="3" t="n">
        <x:v>40841</x:v>
      </x:c>
      <x:c r="J964" s="3" t="n">
        <x:v>43018</x:v>
      </x:c>
      <x:c r="K964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65">
      <x:c r="A965" t="str">
        <x:v>Microsoft Office Outlook 2003</x:v>
      </x:c>
      <x:c r="B965" t="str">
        <x:v/>
      </x:c>
      <x:c r="C965" t="str">
        <x:v/>
      </x:c>
      <x:c r="D965" t="str">
        <x:v>Fixed</x:v>
      </x:c>
      <x:c r="E965" s="3" t="n">
        <x:v>37945</x:v>
      </x:c>
      <x:c r="F965" s="3" t="n">
        <x:v>39917</x:v>
      </x:c>
      <x:c r="G965" s="3" t="n">
        <x:v>41737</x:v>
      </x:c>
      <x:c r="H965" s="3" t="n">
        <x:v/>
      </x:c>
      <x:c r="I965" s="3" t="n">
        <x:v/>
      </x:c>
      <x:c r="J965" s="3" t="n">
        <x:v/>
      </x:c>
      <x:c r="K965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966">
      <x:c r="A966" t="str">
        <x:v>Microsoft Office Outlook 2007</x:v>
      </x:c>
      <x:c r="B966" t="str">
        <x:v>Standard</x:v>
      </x:c>
      <x:c r="C966" t="str">
        <x:v>Original Release</x:v>
      </x:c>
      <x:c r="D966" t="str">
        <x:v>Fixed</x:v>
      </x:c>
      <x:c r="E966" s="3" t="n">
        <x:v>39109</x:v>
      </x:c>
      <x:c r="F966" s="3" t="n">
        <x:v>41191</x:v>
      </x:c>
      <x:c r="G966" s="3" t="n">
        <x:v>43018</x:v>
      </x:c>
      <x:c r="H966" s="3" t="n">
        <x:v/>
      </x:c>
      <x:c r="I966" s="3" t="n">
        <x:v>39109</x:v>
      </x:c>
      <x:c r="J966" s="3" t="n">
        <x:v>39826</x:v>
      </x:c>
      <x:c r="K96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7">
      <x:c r="A967" t="str">
        <x:v>Microsoft Office Outlook 2007</x:v>
      </x:c>
      <x:c r="B967" t="str">
        <x:v>Standard</x:v>
      </x:c>
      <x:c r="C967" t="str">
        <x:v>Service Pack 1</x:v>
      </x:c>
      <x:c r="D967" t="str">
        <x:v>Fixed</x:v>
      </x:c>
      <x:c r="E967" s="3" t="n">
        <x:v>39109</x:v>
      </x:c>
      <x:c r="F967" s="3" t="n">
        <x:v>41191</x:v>
      </x:c>
      <x:c r="G967" s="3" t="n">
        <x:v>43018</x:v>
      </x:c>
      <x:c r="H967" s="3" t="n">
        <x:v/>
      </x:c>
      <x:c r="I967" s="3" t="n">
        <x:v>39427</x:v>
      </x:c>
      <x:c r="J967" s="3" t="n">
        <x:v>40372</x:v>
      </x:c>
      <x:c r="K96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8">
      <x:c r="A968" t="str">
        <x:v>Microsoft Office Outlook 2007</x:v>
      </x:c>
      <x:c r="B968" t="str">
        <x:v>Standard</x:v>
      </x:c>
      <x:c r="C968" t="str">
        <x:v>Service Pack 2</x:v>
      </x:c>
      <x:c r="D968" t="str">
        <x:v>Fixed</x:v>
      </x:c>
      <x:c r="E968" s="3" t="n">
        <x:v>39109</x:v>
      </x:c>
      <x:c r="F968" s="3" t="n">
        <x:v>41191</x:v>
      </x:c>
      <x:c r="G968" s="3" t="n">
        <x:v>43018</x:v>
      </x:c>
      <x:c r="H968" s="3" t="n">
        <x:v/>
      </x:c>
      <x:c r="I968" s="3" t="n">
        <x:v>39931</x:v>
      </x:c>
      <x:c r="J968" s="3" t="n">
        <x:v>41282</x:v>
      </x:c>
      <x:c r="K96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9">
      <x:c r="A969" t="str">
        <x:v>Microsoft Office Outlook 2007</x:v>
      </x:c>
      <x:c r="B969" t="str">
        <x:v>Standard</x:v>
      </x:c>
      <x:c r="C969" t="str">
        <x:v>Service Pack 3</x:v>
      </x:c>
      <x:c r="D969" t="str">
        <x:v>Fixed</x:v>
      </x:c>
      <x:c r="E969" s="3" t="n">
        <x:v>39109</x:v>
      </x:c>
      <x:c r="F969" s="3" t="n">
        <x:v>41191</x:v>
      </x:c>
      <x:c r="G969" s="3" t="n">
        <x:v>43018</x:v>
      </x:c>
      <x:c r="H969" s="3" t="n">
        <x:v/>
      </x:c>
      <x:c r="I969" s="3" t="n">
        <x:v>40841</x:v>
      </x:c>
      <x:c r="J969" s="3" t="n">
        <x:v>43018</x:v>
      </x:c>
      <x:c r="K96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0">
      <x:c r="A970" t="str">
        <x:v>Microsoft Office Outlook 2007</x:v>
      </x:c>
      <x:c r="B970" t="str">
        <x:v>with Business Contact Manager</x:v>
      </x:c>
      <x:c r="C970" t="str">
        <x:v>Original Release</x:v>
      </x:c>
      <x:c r="D970" t="str">
        <x:v>Fixed</x:v>
      </x:c>
      <x:c r="E970" s="3" t="n">
        <x:v>39109</x:v>
      </x:c>
      <x:c r="F970" s="3" t="n">
        <x:v>41191</x:v>
      </x:c>
      <x:c r="G970" s="3" t="n">
        <x:v>43018</x:v>
      </x:c>
      <x:c r="H970" s="3" t="n">
        <x:v/>
      </x:c>
      <x:c r="I970" s="3" t="n">
        <x:v>39109</x:v>
      </x:c>
      <x:c r="J970" s="3" t="n">
        <x:v>39826</x:v>
      </x:c>
      <x:c r="K97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1">
      <x:c r="A971" t="str">
        <x:v>Microsoft Office Outlook 2007</x:v>
      </x:c>
      <x:c r="B971" t="str">
        <x:v>with Business Contact Manager</x:v>
      </x:c>
      <x:c r="C971" t="str">
        <x:v>Service Pack 1</x:v>
      </x:c>
      <x:c r="D971" t="str">
        <x:v>Fixed</x:v>
      </x:c>
      <x:c r="E971" s="3" t="n">
        <x:v>39109</x:v>
      </x:c>
      <x:c r="F971" s="3" t="n">
        <x:v>41191</x:v>
      </x:c>
      <x:c r="G971" s="3" t="n">
        <x:v>43018</x:v>
      </x:c>
      <x:c r="H971" s="3" t="n">
        <x:v/>
      </x:c>
      <x:c r="I971" s="3" t="n">
        <x:v>39427</x:v>
      </x:c>
      <x:c r="J971" s="3" t="n">
        <x:v>40372</x:v>
      </x:c>
      <x:c r="K97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2">
      <x:c r="A972" t="str">
        <x:v>Microsoft Office Outlook 2007</x:v>
      </x:c>
      <x:c r="B972" t="str">
        <x:v>with Business Contact Manager</x:v>
      </x:c>
      <x:c r="C972" t="str">
        <x:v>Service Pack 2</x:v>
      </x:c>
      <x:c r="D972" t="str">
        <x:v>Fixed</x:v>
      </x:c>
      <x:c r="E972" s="3" t="n">
        <x:v>39109</x:v>
      </x:c>
      <x:c r="F972" s="3" t="n">
        <x:v>41191</x:v>
      </x:c>
      <x:c r="G972" s="3" t="n">
        <x:v>43018</x:v>
      </x:c>
      <x:c r="H972" s="3" t="n">
        <x:v/>
      </x:c>
      <x:c r="I972" s="3" t="n">
        <x:v>39931</x:v>
      </x:c>
      <x:c r="J972" s="3" t="n">
        <x:v>41282</x:v>
      </x:c>
      <x:c r="K97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3">
      <x:c r="A973" t="str">
        <x:v>Microsoft Office Outlook 2007</x:v>
      </x:c>
      <x:c r="B973" t="str">
        <x:v>with Business Contact Manager</x:v>
      </x:c>
      <x:c r="C973" t="str">
        <x:v>Service Pack 3</x:v>
      </x:c>
      <x:c r="D973" t="str">
        <x:v>Fixed</x:v>
      </x:c>
      <x:c r="E973" s="3" t="n">
        <x:v>39109</x:v>
      </x:c>
      <x:c r="F973" s="3" t="n">
        <x:v>41191</x:v>
      </x:c>
      <x:c r="G973" s="3" t="n">
        <x:v>43018</x:v>
      </x:c>
      <x:c r="H973" s="3" t="n">
        <x:v/>
      </x:c>
      <x:c r="I973" s="3" t="n">
        <x:v>40841</x:v>
      </x:c>
      <x:c r="J973" s="3" t="n">
        <x:v>43018</x:v>
      </x:c>
      <x:c r="K97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4">
      <x:c r="A974" t="str">
        <x:v>Microsoft Office Outlook 2007</x:v>
      </x:c>
      <x:c r="B974" t="str">
        <x:v>with Interconnect</x:v>
      </x:c>
      <x:c r="C974" t="str">
        <x:v>Original Release</x:v>
      </x:c>
      <x:c r="D974" t="str">
        <x:v>Fixed</x:v>
      </x:c>
      <x:c r="E974" s="3" t="n">
        <x:v>39109</x:v>
      </x:c>
      <x:c r="F974" s="3" t="n">
        <x:v>41191</x:v>
      </x:c>
      <x:c r="G974" s="3" t="n">
        <x:v>43018</x:v>
      </x:c>
      <x:c r="H974" s="3" t="n">
        <x:v/>
      </x:c>
      <x:c r="I974" s="3" t="n">
        <x:v>39109</x:v>
      </x:c>
      <x:c r="J974" s="3" t="n">
        <x:v>39826</x:v>
      </x:c>
      <x:c r="K97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5">
      <x:c r="A975" t="str">
        <x:v>Microsoft Office Outlook 2007</x:v>
      </x:c>
      <x:c r="B975" t="str">
        <x:v>with Interconnect</x:v>
      </x:c>
      <x:c r="C975" t="str">
        <x:v>Service Pack 1</x:v>
      </x:c>
      <x:c r="D975" t="str">
        <x:v>Fixed</x:v>
      </x:c>
      <x:c r="E975" s="3" t="n">
        <x:v>39109</x:v>
      </x:c>
      <x:c r="F975" s="3" t="n">
        <x:v>41191</x:v>
      </x:c>
      <x:c r="G975" s="3" t="n">
        <x:v>43018</x:v>
      </x:c>
      <x:c r="H975" s="3" t="n">
        <x:v/>
      </x:c>
      <x:c r="I975" s="3" t="n">
        <x:v>39427</x:v>
      </x:c>
      <x:c r="J975" s="3" t="n">
        <x:v>40372</x:v>
      </x:c>
      <x:c r="K97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6">
      <x:c r="A976" t="str">
        <x:v>Microsoft Office Outlook 2007</x:v>
      </x:c>
      <x:c r="B976" t="str">
        <x:v>with Interconnect</x:v>
      </x:c>
      <x:c r="C976" t="str">
        <x:v>Service Pack 2</x:v>
      </x:c>
      <x:c r="D976" t="str">
        <x:v>Fixed</x:v>
      </x:c>
      <x:c r="E976" s="3" t="n">
        <x:v>39109</x:v>
      </x:c>
      <x:c r="F976" s="3" t="n">
        <x:v>41191</x:v>
      </x:c>
      <x:c r="G976" s="3" t="n">
        <x:v>43018</x:v>
      </x:c>
      <x:c r="H976" s="3" t="n">
        <x:v/>
      </x:c>
      <x:c r="I976" s="3" t="n">
        <x:v>39931</x:v>
      </x:c>
      <x:c r="J976" s="3" t="n">
        <x:v>41282</x:v>
      </x:c>
      <x:c r="K97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7">
      <x:c r="A977" t="str">
        <x:v>Microsoft Office Outlook 2007</x:v>
      </x:c>
      <x:c r="B977" t="str">
        <x:v>with Interconnect</x:v>
      </x:c>
      <x:c r="C977" t="str">
        <x:v>Service Pack 3</x:v>
      </x:c>
      <x:c r="D977" t="str">
        <x:v>Fixed</x:v>
      </x:c>
      <x:c r="E977" s="3" t="n">
        <x:v>39109</x:v>
      </x:c>
      <x:c r="F977" s="3" t="n">
        <x:v>41191</x:v>
      </x:c>
      <x:c r="G977" s="3" t="n">
        <x:v>43018</x:v>
      </x:c>
      <x:c r="H977" s="3" t="n">
        <x:v/>
      </x:c>
      <x:c r="I977" s="3" t="n">
        <x:v>40841</x:v>
      </x:c>
      <x:c r="J977" s="3" t="n">
        <x:v>43018</x:v>
      </x:c>
      <x:c r="K97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78">
      <x:c r="A978" t="str">
        <x:v>Microsoft Office PerformancePoint 2007</x:v>
      </x:c>
      <x:c r="B978" t="str">
        <x:v>Management Reporter</x:v>
      </x:c>
      <x:c r="C978" t="str">
        <x:v>Original Release</x:v>
      </x:c>
      <x:c r="D978" t="str">
        <x:v>Fixed</x:v>
      </x:c>
      <x:c r="E978" s="3" t="n">
        <x:v>39203</x:v>
      </x:c>
      <x:c r="F978" s="3" t="n">
        <x:v>41282</x:v>
      </x:c>
      <x:c r="G978" s="3" t="n">
        <x:v>43109</x:v>
      </x:c>
      <x:c r="H978" s="3" t="n">
        <x:v/>
      </x:c>
      <x:c r="I978" s="3" t="n">
        <x:v>39203</x:v>
      </x:c>
      <x:c r="J978" s="3" t="n">
        <x:v>40008</x:v>
      </x:c>
      <x:c r="K978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79">
      <x:c r="A979" t="str">
        <x:v>Microsoft Office PerformancePoint 2007</x:v>
      </x:c>
      <x:c r="B979" t="str">
        <x:v>Management Reporter</x:v>
      </x:c>
      <x:c r="C979" t="str">
        <x:v>Service Pack 1</x:v>
      </x:c>
      <x:c r="D979" t="str">
        <x:v>Fixed</x:v>
      </x:c>
      <x:c r="E979" s="3" t="n">
        <x:v>39203</x:v>
      </x:c>
      <x:c r="F979" s="3" t="n">
        <x:v>41282</x:v>
      </x:c>
      <x:c r="G979" s="3" t="n">
        <x:v>43109</x:v>
      </x:c>
      <x:c r="H979" s="3" t="n">
        <x:v/>
      </x:c>
      <x:c r="I979" s="3" t="n">
        <x:v>39591</x:v>
      </x:c>
      <x:c r="J979" s="3" t="n">
        <x:v>40190</x:v>
      </x:c>
      <x:c r="K979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80">
      <x:c r="A980" t="str">
        <x:v>Microsoft Office PerformancePoint 2007</x:v>
      </x:c>
      <x:c r="B980" t="str">
        <x:v>Management Reporter</x:v>
      </x:c>
      <x:c r="C980" t="str">
        <x:v>Service Pack 2</x:v>
      </x:c>
      <x:c r="D980" t="str">
        <x:v>Fixed</x:v>
      </x:c>
      <x:c r="E980" s="3" t="n">
        <x:v>39203</x:v>
      </x:c>
      <x:c r="F980" s="3" t="n">
        <x:v>41282</x:v>
      </x:c>
      <x:c r="G980" s="3" t="n">
        <x:v>43109</x:v>
      </x:c>
      <x:c r="H980" s="3" t="n">
        <x:v/>
      </x:c>
      <x:c r="I980" s="3" t="n">
        <x:v>39791</x:v>
      </x:c>
      <x:c r="J980" s="3" t="n">
        <x:v>40466</x:v>
      </x:c>
      <x:c r="K98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81">
      <x:c r="A981" t="str">
        <x:v>Microsoft Office PerformancePoint 2007</x:v>
      </x:c>
      <x:c r="B981" t="str">
        <x:v>Management Reporter</x:v>
      </x:c>
      <x:c r="C981" t="str">
        <x:v>Service Pack 3</x:v>
      </x:c>
      <x:c r="D981" t="str">
        <x:v>Fixed</x:v>
      </x:c>
      <x:c r="E981" s="3" t="n">
        <x:v>39203</x:v>
      </x:c>
      <x:c r="F981" s="3" t="n">
        <x:v>41282</x:v>
      </x:c>
      <x:c r="G981" s="3" t="n">
        <x:v>43109</x:v>
      </x:c>
      <x:c r="H981" s="3" t="n">
        <x:v/>
      </x:c>
      <x:c r="I981" s="3" t="n">
        <x:v>40101</x:v>
      </x:c>
      <x:c r="J981" s="3" t="n">
        <x:v>43109</x:v>
      </x:c>
      <x:c r="K981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82">
      <x:c r="A982" t="str">
        <x:v>Microsoft Office PerformancePoint Server 2007</x:v>
      </x:c>
      <x:c r="B982" t="str">
        <x:v>32 Bit</x:v>
      </x:c>
      <x:c r="C982" t="str">
        <x:v>Original Release</x:v>
      </x:c>
      <x:c r="D982" t="str">
        <x:v>Fixed</x:v>
      </x:c>
      <x:c r="E982" s="3" t="n">
        <x:v>39436</x:v>
      </x:c>
      <x:c r="F982" s="3" t="n">
        <x:v>41282</x:v>
      </x:c>
      <x:c r="G982" s="3" t="n">
        <x:v>43109</x:v>
      </x:c>
      <x:c r="H982" s="3" t="n">
        <x:v/>
      </x:c>
      <x:c r="I982" s="3" t="n">
        <x:v>39436</x:v>
      </x:c>
      <x:c r="J982" s="3" t="n">
        <x:v>40008</x:v>
      </x:c>
      <x:c r="K982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3">
      <x:c r="A983" t="str">
        <x:v>Microsoft Office PerformancePoint Server 2007</x:v>
      </x:c>
      <x:c r="B983" t="str">
        <x:v>32 Bit</x:v>
      </x:c>
      <x:c r="C983" t="str">
        <x:v>Service Pack 1</x:v>
      </x:c>
      <x:c r="D983" t="str">
        <x:v>Fixed</x:v>
      </x:c>
      <x:c r="E983" s="3" t="n">
        <x:v>39436</x:v>
      </x:c>
      <x:c r="F983" s="3" t="n">
        <x:v>41282</x:v>
      </x:c>
      <x:c r="G983" s="3" t="n">
        <x:v>43109</x:v>
      </x:c>
      <x:c r="H983" s="3" t="n">
        <x:v/>
      </x:c>
      <x:c r="I983" s="3" t="n">
        <x:v>39591</x:v>
      </x:c>
      <x:c r="J983" s="3" t="n">
        <x:v>40190</x:v>
      </x:c>
      <x:c r="K983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4">
      <x:c r="A984" t="str">
        <x:v>Microsoft Office PerformancePoint Server 2007</x:v>
      </x:c>
      <x:c r="B984" t="str">
        <x:v>32 Bit</x:v>
      </x:c>
      <x:c r="C984" t="str">
        <x:v>Service Pack 2</x:v>
      </x:c>
      <x:c r="D984" t="str">
        <x:v>Fixed</x:v>
      </x:c>
      <x:c r="E984" s="3" t="n">
        <x:v>39436</x:v>
      </x:c>
      <x:c r="F984" s="3" t="n">
        <x:v>41282</x:v>
      </x:c>
      <x:c r="G984" s="3" t="n">
        <x:v>43109</x:v>
      </x:c>
      <x:c r="H984" s="3" t="n">
        <x:v/>
      </x:c>
      <x:c r="I984" s="3" t="n">
        <x:v>39791</x:v>
      </x:c>
      <x:c r="J984" s="3" t="n">
        <x:v>40466</x:v>
      </x:c>
      <x:c r="K98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5">
      <x:c r="A985" t="str">
        <x:v>Microsoft Office PerformancePoint Server 2007</x:v>
      </x:c>
      <x:c r="B985" t="str">
        <x:v>32 Bit</x:v>
      </x:c>
      <x:c r="C985" t="str">
        <x:v>Service Pack 3</x:v>
      </x:c>
      <x:c r="D985" t="str">
        <x:v>Fixed</x:v>
      </x:c>
      <x:c r="E985" s="3" t="n">
        <x:v>39436</x:v>
      </x:c>
      <x:c r="F985" s="3" t="n">
        <x:v>41282</x:v>
      </x:c>
      <x:c r="G985" s="3" t="n">
        <x:v>43109</x:v>
      </x:c>
      <x:c r="H985" s="3" t="n">
        <x:v/>
      </x:c>
      <x:c r="I985" s="3" t="n">
        <x:v>40101</x:v>
      </x:c>
      <x:c r="J985" s="3" t="n">
        <x:v>43109</x:v>
      </x:c>
      <x:c r="K98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6">
      <x:c r="A986" t="str">
        <x:v>Microsoft Office PerformancePoint Server 2007</x:v>
      </x:c>
      <x:c r="B986" t="str">
        <x:v>64 Bit</x:v>
      </x:c>
      <x:c r="C986" t="str">
        <x:v>Original Release</x:v>
      </x:c>
      <x:c r="D986" t="str">
        <x:v>Fixed</x:v>
      </x:c>
      <x:c r="E986" s="3" t="n">
        <x:v>39436</x:v>
      </x:c>
      <x:c r="F986" s="3" t="n">
        <x:v>41282</x:v>
      </x:c>
      <x:c r="G986" s="3" t="n">
        <x:v>43109</x:v>
      </x:c>
      <x:c r="H986" s="3" t="n">
        <x:v/>
      </x:c>
      <x:c r="I986" s="3" t="n">
        <x:v>39436</x:v>
      </x:c>
      <x:c r="J986" s="3" t="n">
        <x:v>40008</x:v>
      </x:c>
      <x:c r="K98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7">
      <x:c r="A987" t="str">
        <x:v>Microsoft Office PerformancePoint Server 2007</x:v>
      </x:c>
      <x:c r="B987" t="str">
        <x:v>64 Bit</x:v>
      </x:c>
      <x:c r="C987" t="str">
        <x:v>Service Pack 1</x:v>
      </x:c>
      <x:c r="D987" t="str">
        <x:v>Fixed</x:v>
      </x:c>
      <x:c r="E987" s="3" t="n">
        <x:v>39436</x:v>
      </x:c>
      <x:c r="F987" s="3" t="n">
        <x:v>41282</x:v>
      </x:c>
      <x:c r="G987" s="3" t="n">
        <x:v>43109</x:v>
      </x:c>
      <x:c r="H987" s="3" t="n">
        <x:v/>
      </x:c>
      <x:c r="I987" s="3" t="n">
        <x:v>39591</x:v>
      </x:c>
      <x:c r="J987" s="3" t="n">
        <x:v>40190</x:v>
      </x:c>
      <x:c r="K987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8">
      <x:c r="A988" t="str">
        <x:v>Microsoft Office PerformancePoint Server 2007</x:v>
      </x:c>
      <x:c r="B988" t="str">
        <x:v>64 Bit</x:v>
      </x:c>
      <x:c r="C988" t="str">
        <x:v>Service Pack 2</x:v>
      </x:c>
      <x:c r="D988" t="str">
        <x:v>Fixed</x:v>
      </x:c>
      <x:c r="E988" s="3" t="n">
        <x:v>39436</x:v>
      </x:c>
      <x:c r="F988" s="3" t="n">
        <x:v>41282</x:v>
      </x:c>
      <x:c r="G988" s="3" t="n">
        <x:v>43109</x:v>
      </x:c>
      <x:c r="H988" s="3" t="n">
        <x:v/>
      </x:c>
      <x:c r="I988" s="3" t="n">
        <x:v>39791</x:v>
      </x:c>
      <x:c r="J988" s="3" t="n">
        <x:v>40466</x:v>
      </x:c>
      <x:c r="K988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9">
      <x:c r="A989" t="str">
        <x:v>Microsoft Office PerformancePoint Server 2007</x:v>
      </x:c>
      <x:c r="B989" t="str">
        <x:v>64 Bit</x:v>
      </x:c>
      <x:c r="C989" t="str">
        <x:v>Service Pack 3</x:v>
      </x:c>
      <x:c r="D989" t="str">
        <x:v>Fixed</x:v>
      </x:c>
      <x:c r="E989" s="3" t="n">
        <x:v>39436</x:v>
      </x:c>
      <x:c r="F989" s="3" t="n">
        <x:v>41282</x:v>
      </x:c>
      <x:c r="G989" s="3" t="n">
        <x:v>43109</x:v>
      </x:c>
      <x:c r="H989" s="3" t="n">
        <x:v/>
      </x:c>
      <x:c r="I989" s="3" t="n">
        <x:v>40101</x:v>
      </x:c>
      <x:c r="J989" s="3" t="n">
        <x:v>43109</x:v>
      </x:c>
      <x:c r="K989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90">
      <x:c r="A990" t="str">
        <x:v>Microsoft Office PowerPoint 2003</x:v>
      </x:c>
      <x:c r="B990" t="str">
        <x:v/>
      </x:c>
      <x:c r="C990" t="str">
        <x:v/>
      </x:c>
      <x:c r="D990" t="str">
        <x:v>Fixed</x:v>
      </x:c>
      <x:c r="E990" s="3" t="n">
        <x:v>37952</x:v>
      </x:c>
      <x:c r="F990" s="3" t="n">
        <x:v>39917</x:v>
      </x:c>
      <x:c r="G990" s="3" t="n">
        <x:v>41737</x:v>
      </x:c>
      <x:c r="H990" s="3" t="n">
        <x:v/>
      </x:c>
      <x:c r="I990" s="3" t="n">
        <x:v/>
      </x:c>
      <x:c r="J990" s="3" t="n">
        <x:v/>
      </x:c>
      <x:c r="K990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991">
      <x:c r="A991" t="str">
        <x:v>Microsoft Office PowerPoint 2007</x:v>
      </x:c>
      <x:c r="B991" t="str">
        <x:v>Home and Student</x:v>
      </x:c>
      <x:c r="C991" t="str">
        <x:v>Original Release</x:v>
      </x:c>
      <x:c r="D991" t="str">
        <x:v>Fixed</x:v>
      </x:c>
      <x:c r="E991" s="3" t="n">
        <x:v>39109</x:v>
      </x:c>
      <x:c r="F991" s="3" t="n">
        <x:v>41191</x:v>
      </x:c>
      <x:c r="G991" s="3" t="n">
        <x:v>43018</x:v>
      </x:c>
      <x:c r="H991" s="3" t="n">
        <x:v/>
      </x:c>
      <x:c r="I991" s="3" t="n">
        <x:v>39109</x:v>
      </x:c>
      <x:c r="J991" s="3" t="n">
        <x:v>39826</x:v>
      </x:c>
      <x:c r="K99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2">
      <x:c r="A992" t="str">
        <x:v>Microsoft Office PowerPoint 2007</x:v>
      </x:c>
      <x:c r="B992" t="str">
        <x:v>Home and Student</x:v>
      </x:c>
      <x:c r="C992" t="str">
        <x:v>Service Pack 1</x:v>
      </x:c>
      <x:c r="D992" t="str">
        <x:v>Fixed</x:v>
      </x:c>
      <x:c r="E992" s="3" t="n">
        <x:v>39109</x:v>
      </x:c>
      <x:c r="F992" s="3" t="n">
        <x:v>41191</x:v>
      </x:c>
      <x:c r="G992" s="3" t="n">
        <x:v>43018</x:v>
      </x:c>
      <x:c r="H992" s="3" t="n">
        <x:v/>
      </x:c>
      <x:c r="I992" s="3" t="n">
        <x:v>39427</x:v>
      </x:c>
      <x:c r="J992" s="3" t="n">
        <x:v>40372</x:v>
      </x:c>
      <x:c r="K99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3">
      <x:c r="A993" t="str">
        <x:v>Microsoft Office PowerPoint 2007</x:v>
      </x:c>
      <x:c r="B993" t="str">
        <x:v>Home and Student</x:v>
      </x:c>
      <x:c r="C993" t="str">
        <x:v>Service Pack 2</x:v>
      </x:c>
      <x:c r="D993" t="str">
        <x:v>Fixed</x:v>
      </x:c>
      <x:c r="E993" s="3" t="n">
        <x:v>39109</x:v>
      </x:c>
      <x:c r="F993" s="3" t="n">
        <x:v>41191</x:v>
      </x:c>
      <x:c r="G993" s="3" t="n">
        <x:v>43018</x:v>
      </x:c>
      <x:c r="H993" s="3" t="n">
        <x:v/>
      </x:c>
      <x:c r="I993" s="3" t="n">
        <x:v>39931</x:v>
      </x:c>
      <x:c r="J993" s="3" t="n">
        <x:v>41282</x:v>
      </x:c>
      <x:c r="K993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4">
      <x:c r="A994" t="str">
        <x:v>Microsoft Office PowerPoint 2007</x:v>
      </x:c>
      <x:c r="B994" t="str">
        <x:v>Home and Student</x:v>
      </x:c>
      <x:c r="C994" t="str">
        <x:v>Service Pack 3</x:v>
      </x:c>
      <x:c r="D994" t="str">
        <x:v>Fixed</x:v>
      </x:c>
      <x:c r="E994" s="3" t="n">
        <x:v>39109</x:v>
      </x:c>
      <x:c r="F994" s="3" t="n">
        <x:v>41191</x:v>
      </x:c>
      <x:c r="G994" s="3" t="n">
        <x:v>43018</x:v>
      </x:c>
      <x:c r="H994" s="3" t="n">
        <x:v/>
      </x:c>
      <x:c r="I994" s="3" t="n">
        <x:v>40841</x:v>
      </x:c>
      <x:c r="J994" s="3" t="n">
        <x:v>43018</x:v>
      </x:c>
      <x:c r="K994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5">
      <x:c r="A995" t="str">
        <x:v>Microsoft Office PowerPoint 2007</x:v>
      </x:c>
      <x:c r="B995" t="str">
        <x:v>Standard</x:v>
      </x:c>
      <x:c r="C995" t="str">
        <x:v>Original Release</x:v>
      </x:c>
      <x:c r="D995" t="str">
        <x:v>Fixed</x:v>
      </x:c>
      <x:c r="E995" s="3" t="n">
        <x:v>39109</x:v>
      </x:c>
      <x:c r="F995" s="3" t="n">
        <x:v>41191</x:v>
      </x:c>
      <x:c r="G995" s="3" t="n">
        <x:v>43018</x:v>
      </x:c>
      <x:c r="H995" s="3" t="n">
        <x:v/>
      </x:c>
      <x:c r="I995" s="3" t="n">
        <x:v>39109</x:v>
      </x:c>
      <x:c r="J995" s="3" t="n">
        <x:v>39826</x:v>
      </x:c>
      <x:c r="K99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6">
      <x:c r="A996" t="str">
        <x:v>Microsoft Office PowerPoint 2007</x:v>
      </x:c>
      <x:c r="B996" t="str">
        <x:v>Standard</x:v>
      </x:c>
      <x:c r="C996" t="str">
        <x:v>Service Pack 1</x:v>
      </x:c>
      <x:c r="D996" t="str">
        <x:v>Fixed</x:v>
      </x:c>
      <x:c r="E996" s="3" t="n">
        <x:v>39109</x:v>
      </x:c>
      <x:c r="F996" s="3" t="n">
        <x:v>41191</x:v>
      </x:c>
      <x:c r="G996" s="3" t="n">
        <x:v>43018</x:v>
      </x:c>
      <x:c r="H996" s="3" t="n">
        <x:v/>
      </x:c>
      <x:c r="I996" s="3" t="n">
        <x:v>39427</x:v>
      </x:c>
      <x:c r="J996" s="3" t="n">
        <x:v>40372</x:v>
      </x:c>
      <x:c r="K99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7">
      <x:c r="A997" t="str">
        <x:v>Microsoft Office PowerPoint 2007</x:v>
      </x:c>
      <x:c r="B997" t="str">
        <x:v>Standard</x:v>
      </x:c>
      <x:c r="C997" t="str">
        <x:v>Service Pack 2</x:v>
      </x:c>
      <x:c r="D997" t="str">
        <x:v>Fixed</x:v>
      </x:c>
      <x:c r="E997" s="3" t="n">
        <x:v>39109</x:v>
      </x:c>
      <x:c r="F997" s="3" t="n">
        <x:v>41191</x:v>
      </x:c>
      <x:c r="G997" s="3" t="n">
        <x:v>43018</x:v>
      </x:c>
      <x:c r="H997" s="3" t="n">
        <x:v/>
      </x:c>
      <x:c r="I997" s="3" t="n">
        <x:v>39931</x:v>
      </x:c>
      <x:c r="J997" s="3" t="n">
        <x:v>41282</x:v>
      </x:c>
      <x:c r="K99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8">
      <x:c r="A998" t="str">
        <x:v>Microsoft Office PowerPoint 2007</x:v>
      </x:c>
      <x:c r="B998" t="str">
        <x:v>Standard</x:v>
      </x:c>
      <x:c r="C998" t="str">
        <x:v>Service Pack 3</x:v>
      </x:c>
      <x:c r="D998" t="str">
        <x:v>Fixed</x:v>
      </x:c>
      <x:c r="E998" s="3" t="n">
        <x:v>39109</x:v>
      </x:c>
      <x:c r="F998" s="3" t="n">
        <x:v>41191</x:v>
      </x:c>
      <x:c r="G998" s="3" t="n">
        <x:v>43018</x:v>
      </x:c>
      <x:c r="H998" s="3" t="n">
        <x:v/>
      </x:c>
      <x:c r="I998" s="3" t="n">
        <x:v>40841</x:v>
      </x:c>
      <x:c r="J998" s="3" t="n">
        <x:v>43018</x:v>
      </x:c>
      <x:c r="K998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9">
      <x:c r="A999" t="str">
        <x:v>Microsoft Office Project 2003</x:v>
      </x:c>
      <x:c r="B999" t="str">
        <x:v>Professional</x:v>
      </x:c>
      <x:c r="C999" t="str">
        <x:v>Original Release</x:v>
      </x:c>
      <x:c r="D999" t="str">
        <x:v>Fixed</x:v>
      </x:c>
      <x:c r="E999" s="3" t="n">
        <x:v>37942</x:v>
      </x:c>
      <x:c r="F999" s="3" t="n">
        <x:v>39917</x:v>
      </x:c>
      <x:c r="G999" s="3" t="n">
        <x:v>41737</x:v>
      </x:c>
      <x:c r="H999" s="3" t="n">
        <x:v/>
      </x:c>
      <x:c r="I999" s="3" t="n">
        <x:v>37942</x:v>
      </x:c>
      <x:c r="J999" s="3" t="n">
        <x:v>38560</x:v>
      </x:c>
      <x:c r="K99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0">
      <x:c r="A1000" t="str">
        <x:v>Microsoft Office Project 2003</x:v>
      </x:c>
      <x:c r="B1000" t="str">
        <x:v>Professional</x:v>
      </x:c>
      <x:c r="C1000" t="str">
        <x:v>Service Pack 1</x:v>
      </x:c>
      <x:c r="D1000" t="str">
        <x:v>Fixed</x:v>
      </x:c>
      <x:c r="E1000" s="3" t="n">
        <x:v>37942</x:v>
      </x:c>
      <x:c r="F1000" s="3" t="n">
        <x:v>39917</x:v>
      </x:c>
      <x:c r="G1000" s="3" t="n">
        <x:v>41737</x:v>
      </x:c>
      <x:c r="H1000" s="3" t="n">
        <x:v/>
      </x:c>
      <x:c r="I1000" s="3" t="n">
        <x:v>38195</x:v>
      </x:c>
      <x:c r="J1000" s="3" t="n">
        <x:v>39000</x:v>
      </x:c>
      <x:c r="K100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1">
      <x:c r="A1001" t="str">
        <x:v>Microsoft Office Project 2003</x:v>
      </x:c>
      <x:c r="B1001" t="str">
        <x:v>Professional</x:v>
      </x:c>
      <x:c r="C1001" t="str">
        <x:v>Service Pack 2</x:v>
      </x:c>
      <x:c r="D1001" t="str">
        <x:v>Fixed</x:v>
      </x:c>
      <x:c r="E1001" s="3" t="n">
        <x:v>37942</x:v>
      </x:c>
      <x:c r="F1001" s="3" t="n">
        <x:v>39917</x:v>
      </x:c>
      <x:c r="G1001" s="3" t="n">
        <x:v>41737</x:v>
      </x:c>
      <x:c r="H1001" s="3" t="n">
        <x:v/>
      </x:c>
      <x:c r="I1001" s="3" t="n">
        <x:v>38622</x:v>
      </x:c>
      <x:c r="J1001" s="3" t="n">
        <x:v>39735</x:v>
      </x:c>
      <x:c r="K1001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2">
      <x:c r="A1002" t="str">
        <x:v>Microsoft Office Project 2003</x:v>
      </x:c>
      <x:c r="B1002" t="str">
        <x:v>Professional</x:v>
      </x:c>
      <x:c r="C1002" t="str">
        <x:v>Service Pack 3</x:v>
      </x:c>
      <x:c r="D1002" t="str">
        <x:v>Fixed</x:v>
      </x:c>
      <x:c r="E1002" s="3" t="n">
        <x:v>37942</x:v>
      </x:c>
      <x:c r="F1002" s="3" t="n">
        <x:v>39917</x:v>
      </x:c>
      <x:c r="G1002" s="3" t="n">
        <x:v>41737</x:v>
      </x:c>
      <x:c r="H1002" s="3" t="n">
        <x:v/>
      </x:c>
      <x:c r="I1002" s="3" t="n">
        <x:v>39342</x:v>
      </x:c>
      <x:c r="J1002" s="3" t="n">
        <x:v>41737</x:v>
      </x:c>
      <x:c r="K1002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3">
      <x:c r="A1003" t="str">
        <x:v>Microsoft Office Project 2003</x:v>
      </x:c>
      <x:c r="B1003" t="str">
        <x:v>Standard</x:v>
      </x:c>
      <x:c r="C1003" t="str">
        <x:v>Original Release</x:v>
      </x:c>
      <x:c r="D1003" t="str">
        <x:v>Fixed</x:v>
      </x:c>
      <x:c r="E1003" s="3" t="n">
        <x:v>37942</x:v>
      </x:c>
      <x:c r="F1003" s="3" t="n">
        <x:v>39917</x:v>
      </x:c>
      <x:c r="G1003" s="3" t="n">
        <x:v>41737</x:v>
      </x:c>
      <x:c r="H1003" s="3" t="n">
        <x:v/>
      </x:c>
      <x:c r="I1003" s="3" t="n">
        <x:v>37942</x:v>
      </x:c>
      <x:c r="J1003" s="3" t="n">
        <x:v>38560</x:v>
      </x:c>
      <x:c r="K100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4">
      <x:c r="A1004" t="str">
        <x:v>Microsoft Office Project 2003</x:v>
      </x:c>
      <x:c r="B1004" t="str">
        <x:v>Standard</x:v>
      </x:c>
      <x:c r="C1004" t="str">
        <x:v>Service Pack 1</x:v>
      </x:c>
      <x:c r="D1004" t="str">
        <x:v>Fixed</x:v>
      </x:c>
      <x:c r="E1004" s="3" t="n">
        <x:v>37942</x:v>
      </x:c>
      <x:c r="F1004" s="3" t="n">
        <x:v>39917</x:v>
      </x:c>
      <x:c r="G1004" s="3" t="n">
        <x:v>41737</x:v>
      </x:c>
      <x:c r="H1004" s="3" t="n">
        <x:v/>
      </x:c>
      <x:c r="I1004" s="3" t="n">
        <x:v>38195</x:v>
      </x:c>
      <x:c r="J1004" s="3" t="n">
        <x:v>39000</x:v>
      </x:c>
      <x:c r="K100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5">
      <x:c r="A1005" t="str">
        <x:v>Microsoft Office Project 2003</x:v>
      </x:c>
      <x:c r="B1005" t="str">
        <x:v>Standard</x:v>
      </x:c>
      <x:c r="C1005" t="str">
        <x:v>Service Pack 2</x:v>
      </x:c>
      <x:c r="D1005" t="str">
        <x:v>Fixed</x:v>
      </x:c>
      <x:c r="E1005" s="3" t="n">
        <x:v>37942</x:v>
      </x:c>
      <x:c r="F1005" s="3" t="n">
        <x:v>39917</x:v>
      </x:c>
      <x:c r="G1005" s="3" t="n">
        <x:v>41737</x:v>
      </x:c>
      <x:c r="H1005" s="3" t="n">
        <x:v/>
      </x:c>
      <x:c r="I1005" s="3" t="n">
        <x:v>38622</x:v>
      </x:c>
      <x:c r="J1005" s="3" t="n">
        <x:v>39735</x:v>
      </x:c>
      <x:c r="K100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6">
      <x:c r="A1006" t="str">
        <x:v>Microsoft Office Project 2003</x:v>
      </x:c>
      <x:c r="B1006" t="str">
        <x:v>Standard</x:v>
      </x:c>
      <x:c r="C1006" t="str">
        <x:v>Service Pack 3</x:v>
      </x:c>
      <x:c r="D1006" t="str">
        <x:v>Fixed</x:v>
      </x:c>
      <x:c r="E1006" s="3" t="n">
        <x:v>37942</x:v>
      </x:c>
      <x:c r="F1006" s="3" t="n">
        <x:v>39917</x:v>
      </x:c>
      <x:c r="G1006" s="3" t="n">
        <x:v>41737</x:v>
      </x:c>
      <x:c r="H1006" s="3" t="n">
        <x:v/>
      </x:c>
      <x:c r="I1006" s="3" t="n">
        <x:v>39342</x:v>
      </x:c>
      <x:c r="J1006" s="3" t="n">
        <x:v>41737</x:v>
      </x:c>
      <x:c r="K1006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1007">
      <x:c r="A1007" t="str">
        <x:v>Microsoft Office Project 2007</x:v>
      </x:c>
      <x:c r="B1007" t="str">
        <x:v>Professional</x:v>
      </x:c>
      <x:c r="C1007" t="str">
        <x:v>Original Release</x:v>
      </x:c>
      <x:c r="D1007" t="str">
        <x:v>Fixed</x:v>
      </x:c>
      <x:c r="E1007" s="3" t="n">
        <x:v>39109</x:v>
      </x:c>
      <x:c r="F1007" s="3" t="n">
        <x:v>41191</x:v>
      </x:c>
      <x:c r="G1007" s="3" t="n">
        <x:v>43018</x:v>
      </x:c>
      <x:c r="H1007" s="3" t="n">
        <x:v/>
      </x:c>
      <x:c r="I1007" s="3" t="n">
        <x:v>39109</x:v>
      </x:c>
      <x:c r="J1007" s="3" t="n">
        <x:v>39826</x:v>
      </x:c>
      <x:c r="K100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8">
      <x:c r="A1008" t="str">
        <x:v>Microsoft Office Project 2007</x:v>
      </x:c>
      <x:c r="B1008" t="str">
        <x:v>Professional</x:v>
      </x:c>
      <x:c r="C1008" t="str">
        <x:v>Service Pack 1</x:v>
      </x:c>
      <x:c r="D1008" t="str">
        <x:v>Fixed</x:v>
      </x:c>
      <x:c r="E1008" s="3" t="n">
        <x:v>39109</x:v>
      </x:c>
      <x:c r="F1008" s="3" t="n">
        <x:v>41191</x:v>
      </x:c>
      <x:c r="G1008" s="3" t="n">
        <x:v>43018</x:v>
      </x:c>
      <x:c r="H1008" s="3" t="n">
        <x:v/>
      </x:c>
      <x:c r="I1008" s="3" t="n">
        <x:v>39427</x:v>
      </x:c>
      <x:c r="J1008" s="3" t="n">
        <x:v>40372</x:v>
      </x:c>
      <x:c r="K100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9">
      <x:c r="A1009" t="str">
        <x:v>Microsoft Office Project 2007</x:v>
      </x:c>
      <x:c r="B1009" t="str">
        <x:v>Professional</x:v>
      </x:c>
      <x:c r="C1009" t="str">
        <x:v>Service Pack 2</x:v>
      </x:c>
      <x:c r="D1009" t="str">
        <x:v>Fixed</x:v>
      </x:c>
      <x:c r="E1009" s="3" t="n">
        <x:v>39109</x:v>
      </x:c>
      <x:c r="F1009" s="3" t="n">
        <x:v>41191</x:v>
      </x:c>
      <x:c r="G1009" s="3" t="n">
        <x:v>43018</x:v>
      </x:c>
      <x:c r="H1009" s="3" t="n">
        <x:v/>
      </x:c>
      <x:c r="I1009" s="3" t="n">
        <x:v>39927</x:v>
      </x:c>
      <x:c r="J1009" s="3" t="n">
        <x:v>41282</x:v>
      </x:c>
      <x:c r="K1009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10">
      <x:c r="A1010" t="str">
        <x:v>Microsoft Office Project 2007</x:v>
      </x:c>
      <x:c r="B1010" t="str">
        <x:v>Professional</x:v>
      </x:c>
      <x:c r="C1010" t="str">
        <x:v>Service Pack 3</x:v>
      </x:c>
      <x:c r="D1010" t="str">
        <x:v>Fixed</x:v>
      </x:c>
      <x:c r="E1010" s="3" t="n">
        <x:v>39109</x:v>
      </x:c>
      <x:c r="F1010" s="3" t="n">
        <x:v>41191</x:v>
      </x:c>
      <x:c r="G1010" s="3" t="n">
        <x:v>43018</x:v>
      </x:c>
      <x:c r="H1010" s="3" t="n">
        <x:v/>
      </x:c>
      <x:c r="I1010" s="3" t="n">
        <x:v>40841</x:v>
      </x:c>
      <x:c r="J1010" s="3" t="n">
        <x:v>43018</x:v>
      </x:c>
      <x:c r="K1010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11">
      <x:c r="A1011" t="str">
        <x:v>Microsoft Office Project 2007</x:v>
      </x:c>
      <x:c r="B1011" t="str">
        <x:v>Standard</x:v>
      </x:c>
      <x:c r="C1011" t="str">
        <x:v>Original Release</x:v>
      </x:c>
      <x:c r="D1011" t="str">
        <x:v>Fixed</x:v>
      </x:c>
      <x:c r="E1011" s="3" t="n">
        <x:v>39109</x:v>
      </x:c>
      <x:c r="F1011" s="3" t="n">
        <x:v>41191</x:v>
      </x:c>
      <x:c r="G1011" s="3" t="n">
        <x:v>43018</x:v>
      </x:c>
      <x:c r="H1011" s="3" t="n">
        <x:v/>
      </x:c>
      <x:c r="I1011" s="3" t="n">
        <x:v>39109</x:v>
      </x:c>
      <x:c r="J1011" s="3" t="n">
        <x:v>39826</x:v>
      </x:c>
      <x:c r="K101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12">
      <x:c r="A1012" t="str">
        <x:v>Microsoft Office Project 2007</x:v>
      </x:c>
      <x:c r="B1012" t="str">
        <x:v>Standard</x:v>
      </x:c>
      <x:c r="C1012" t="str">
        <x:v>Service Pack 1</x:v>
      </x:c>
      <x:c r="D1012" t="str">
        <x:v>Fixed</x:v>
      </x:c>
      <x:c r="E1012" s="3" t="n">
        <x:v>39109</x:v>
      </x:c>
      <x:c r="F1012" s="3" t="n">
        <x:v>41191</x:v>
      </x:c>
      <x:c r="G1012" s="3" t="n">
        <x:v>43018</x:v>
      </x:c>
      <x:c r="H1012" s="3" t="n">
        <x:v/>
      </x:c>
      <x:c r="I1012" s="3" t="n">
        <x:v>39427</x:v>
      </x:c>
      <x:c r="J1012" s="3" t="n">
        <x:v>40372</x:v>
      </x:c>
      <x:c r="K101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13">
      <x:c r="A1013" t="str">
        <x:v>Microsoft Office Project 2007</x:v>
      </x:c>
      <x:c r="B1013" t="str">
        <x:v>Standard</x:v>
      </x:c>
      <x:c r="C1013" t="str">
        <x:v>Service Pack 2</x:v>
      </x:c>
      <x:c r="D1013" t="str">
        <x:v>Fixed</x:v>
      </x:c>
      <x:c r="E1013" s="3" t="n">
        <x:v>39109</x:v>
      </x:c>
      <x:c r="F1013" s="3" t="n">
        <x:v>41191</x:v>
      </x:c>
      <x:c r="G1013" s="3" t="n">
        <x:v>43018</x:v>
      </x:c>
      <x:c r="H1013" s="3" t="n">
        <x:v/>
      </x:c>
      <x:c r="I1013" s="3" t="n">
        <x:v>39927</x:v>
      </x:c>
      <x:c r="J1013" s="3" t="n">
        <x:v>41282</x:v>
      </x:c>
      <x:c r="K101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14">
      <x:c r="A1014" t="str">
        <x:v>Microsoft Office Project 2007</x:v>
      </x:c>
      <x:c r="B1014" t="str">
        <x:v>Standard</x:v>
      </x:c>
      <x:c r="C1014" t="str">
        <x:v>Service Pack 3</x:v>
      </x:c>
      <x:c r="D1014" t="str">
        <x:v>Fixed</x:v>
      </x:c>
      <x:c r="E1014" s="3" t="n">
        <x:v>39109</x:v>
      </x:c>
      <x:c r="F1014" s="3" t="n">
        <x:v>41191</x:v>
      </x:c>
      <x:c r="G1014" s="3" t="n">
        <x:v>43018</x:v>
      </x:c>
      <x:c r="H1014" s="3" t="n">
        <x:v/>
      </x:c>
      <x:c r="I1014" s="3" t="n">
        <x:v>40841</x:v>
      </x:c>
      <x:c r="J1014" s="3" t="n">
        <x:v>43018</x:v>
      </x:c>
      <x:c r="K1014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15">
      <x:c r="A1015" t="str">
        <x:v>Microsoft Office Project Portfolio Server 2007</x:v>
      </x:c>
      <x:c r="B1015" t="str">
        <x:v/>
      </x:c>
      <x:c r="C1015" t="str">
        <x:v>Original Release</x:v>
      </x:c>
      <x:c r="D1015" t="str">
        <x:v>Fixed</x:v>
      </x:c>
      <x:c r="E1015" s="3" t="n">
        <x:v>39109</x:v>
      </x:c>
      <x:c r="F1015" s="3" t="n">
        <x:v>41191</x:v>
      </x:c>
      <x:c r="G1015" s="3" t="n">
        <x:v>43018</x:v>
      </x:c>
      <x:c r="H1015" s="3" t="n">
        <x:v/>
      </x:c>
      <x:c r="I1015" s="3" t="n">
        <x:v>39109</x:v>
      </x:c>
      <x:c r="J1015" s="3" t="n">
        <x:v>39917</x:v>
      </x:c>
      <x:c r="K1015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1016">
      <x:c r="A1016" t="str">
        <x:v>Microsoft Office Project Portfolio Server 2007</x:v>
      </x:c>
      <x:c r="B1016" t="str">
        <x:v/>
      </x:c>
      <x:c r="C1016" t="str">
        <x:v>Service Pack 1</x:v>
      </x:c>
      <x:c r="D1016" t="str">
        <x:v>Fixed</x:v>
      </x:c>
      <x:c r="E1016" s="3" t="n">
        <x:v>39109</x:v>
      </x:c>
      <x:c r="F1016" s="3" t="n">
        <x:v>41191</x:v>
      </x:c>
      <x:c r="G1016" s="3" t="n">
        <x:v>43018</x:v>
      </x:c>
      <x:c r="H1016" s="3" t="n">
        <x:v/>
      </x:c>
      <x:c r="I1016" s="3" t="n">
        <x:v>39496</x:v>
      </x:c>
      <x:c r="J1016" s="3" t="n">
        <x:v>40372</x:v>
      </x:c>
      <x:c r="K1016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1017">
      <x:c r="A1017" t="str">
        <x:v>Microsoft Office Project Server 2003</x:v>
      </x:c>
      <x:c r="B1017" t="str">
        <x:v/>
      </x:c>
      <x:c r="C1017" t="str">
        <x:v>Original Release</x:v>
      </x:c>
      <x:c r="D1017" t="str">
        <x:v>Fixed</x:v>
      </x:c>
      <x:c r="E1017" s="3" t="n">
        <x:v>37942</x:v>
      </x:c>
      <x:c r="F1017" s="3" t="n">
        <x:v>39917</x:v>
      </x:c>
      <x:c r="G1017" s="3" t="n">
        <x:v>41737</x:v>
      </x:c>
      <x:c r="H1017" s="3" t="n">
        <x:v/>
      </x:c>
      <x:c r="I1017" s="3" t="n">
        <x:v>37942</x:v>
      </x:c>
      <x:c r="J1017" s="3" t="n">
        <x:v>38560</x:v>
      </x:c>
      <x:c r="K1017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18">
      <x:c r="A1018" t="str">
        <x:v>Microsoft Office Project Server 2003</x:v>
      </x:c>
      <x:c r="B1018" t="str">
        <x:v/>
      </x:c>
      <x:c r="C1018" t="str">
        <x:v>Service Pack 1</x:v>
      </x:c>
      <x:c r="D1018" t="str">
        <x:v>Fixed</x:v>
      </x:c>
      <x:c r="E1018" s="3" t="n">
        <x:v>37942</x:v>
      </x:c>
      <x:c r="F1018" s="3" t="n">
        <x:v>39917</x:v>
      </x:c>
      <x:c r="G1018" s="3" t="n">
        <x:v>41737</x:v>
      </x:c>
      <x:c r="H1018" s="3" t="n">
        <x:v/>
      </x:c>
      <x:c r="I1018" s="3" t="n">
        <x:v>38195</x:v>
      </x:c>
      <x:c r="J1018" s="3" t="n">
        <x:v>39000</x:v>
      </x:c>
      <x:c r="K1018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19">
      <x:c r="A1019" t="str">
        <x:v>Microsoft Office Project Server 2003</x:v>
      </x:c>
      <x:c r="B1019" t="str">
        <x:v/>
      </x:c>
      <x:c r="C1019" t="str">
        <x:v>Service Pack 2a</x:v>
      </x:c>
      <x:c r="D1019" t="str">
        <x:v>Fixed</x:v>
      </x:c>
      <x:c r="E1019" s="3" t="n">
        <x:v>37942</x:v>
      </x:c>
      <x:c r="F1019" s="3" t="n">
        <x:v>39917</x:v>
      </x:c>
      <x:c r="G1019" s="3" t="n">
        <x:v>41737</x:v>
      </x:c>
      <x:c r="H1019" s="3" t="n">
        <x:v/>
      </x:c>
      <x:c r="I1019" s="3" t="n">
        <x:v>38699</x:v>
      </x:c>
      <x:c r="J1019" s="3" t="n">
        <x:v>39735</x:v>
      </x:c>
      <x:c r="K1019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20">
      <x:c r="A1020" t="str">
        <x:v>Microsoft Office Project Server 2003</x:v>
      </x:c>
      <x:c r="B1020" t="str">
        <x:v/>
      </x:c>
      <x:c r="C1020" t="str">
        <x:v>Service Pack 3</x:v>
      </x:c>
      <x:c r="D1020" t="str">
        <x:v>Fixed</x:v>
      </x:c>
      <x:c r="E1020" s="3" t="n">
        <x:v>37942</x:v>
      </x:c>
      <x:c r="F1020" s="3" t="n">
        <x:v>39917</x:v>
      </x:c>
      <x:c r="G1020" s="3" t="n">
        <x:v>41737</x:v>
      </x:c>
      <x:c r="H1020" s="3" t="n">
        <x:v/>
      </x:c>
      <x:c r="I1020" s="3" t="n">
        <x:v>39343</x:v>
      </x:c>
      <x:c r="J1020" s="3" t="n">
        <x:v>41737</x:v>
      </x:c>
      <x:c r="K1020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21">
      <x:c r="A1021" t="str">
        <x:v>Microsoft Office Project Server 2007</x:v>
      </x:c>
      <x:c r="B1021" t="str">
        <x:v/>
      </x:c>
      <x:c r="C1021" t="str">
        <x:v>Original Release</x:v>
      </x:c>
      <x:c r="D1021" t="str">
        <x:v>Fixed</x:v>
      </x:c>
      <x:c r="E1021" s="3" t="n">
        <x:v>39109</x:v>
      </x:c>
      <x:c r="F1021" s="3" t="n">
        <x:v>41191</x:v>
      </x:c>
      <x:c r="G1021" s="3" t="n">
        <x:v>43018</x:v>
      </x:c>
      <x:c r="H1021" s="3" t="n">
        <x:v/>
      </x:c>
      <x:c r="I1021" s="3" t="n">
        <x:v>39109</x:v>
      </x:c>
      <x:c r="J1021" s="3" t="n">
        <x:v>39826</x:v>
      </x:c>
      <x:c r="K1021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22">
      <x:c r="A1022" t="str">
        <x:v>Microsoft Office Project Server 2007</x:v>
      </x:c>
      <x:c r="B1022" t="str">
        <x:v/>
      </x:c>
      <x:c r="C1022" t="str">
        <x:v>Service Pack 1</x:v>
      </x:c>
      <x:c r="D1022" t="str">
        <x:v>Fixed</x:v>
      </x:c>
      <x:c r="E1022" s="3" t="n">
        <x:v>39109</x:v>
      </x:c>
      <x:c r="F1022" s="3" t="n">
        <x:v>41191</x:v>
      </x:c>
      <x:c r="G1022" s="3" t="n">
        <x:v>43018</x:v>
      </x:c>
      <x:c r="H1022" s="3" t="n">
        <x:v/>
      </x:c>
      <x:c r="I1022" s="3" t="n">
        <x:v>39427</x:v>
      </x:c>
      <x:c r="J1022" s="3" t="n">
        <x:v>40372</x:v>
      </x:c>
      <x:c r="K1022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23">
      <x:c r="A1023" t="str">
        <x:v>Microsoft Office Project Server 2007</x:v>
      </x:c>
      <x:c r="B1023" t="str">
        <x:v/>
      </x:c>
      <x:c r="C1023" t="str">
        <x:v>Service Pack 2</x:v>
      </x:c>
      <x:c r="D1023" t="str">
        <x:v>Fixed</x:v>
      </x:c>
      <x:c r="E1023" s="3" t="n">
        <x:v>39109</x:v>
      </x:c>
      <x:c r="F1023" s="3" t="n">
        <x:v>41191</x:v>
      </x:c>
      <x:c r="G1023" s="3" t="n">
        <x:v>43018</x:v>
      </x:c>
      <x:c r="H1023" s="3" t="n">
        <x:v/>
      </x:c>
      <x:c r="I1023" s="3" t="n">
        <x:v>39931</x:v>
      </x:c>
      <x:c r="J1023" s="3" t="n">
        <x:v>41282</x:v>
      </x:c>
      <x:c r="K1023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24">
      <x:c r="A1024" t="str">
        <x:v>Microsoft Office Project Server 2007</x:v>
      </x:c>
      <x:c r="B1024" t="str">
        <x:v/>
      </x:c>
      <x:c r="C1024" t="str">
        <x:v>Service Pack 3</x:v>
      </x:c>
      <x:c r="D1024" t="str">
        <x:v>Fixed</x:v>
      </x:c>
      <x:c r="E1024" s="3" t="n">
        <x:v>39109</x:v>
      </x:c>
      <x:c r="F1024" s="3" t="n">
        <x:v>41191</x:v>
      </x:c>
      <x:c r="G1024" s="3" t="n">
        <x:v>43018</x:v>
      </x:c>
      <x:c r="H1024" s="3" t="n">
        <x:v/>
      </x:c>
      <x:c r="I1024" s="3" t="n">
        <x:v>40841</x:v>
      </x:c>
      <x:c r="J1024" s="3" t="n">
        <x:v>43018</x:v>
      </x:c>
      <x:c r="K1024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25">
      <x:c r="A1025" t="str">
        <x:v>Microsoft Office Publisher 2003</x:v>
      </x:c>
      <x:c r="B1025" t="str">
        <x:v>Standard</x:v>
      </x:c>
      <x:c r="C1025" t="str">
        <x:v/>
      </x:c>
      <x:c r="D1025" t="str">
        <x:v>Fixed</x:v>
      </x:c>
      <x:c r="E1025" s="3" t="n">
        <x:v>37949</x:v>
      </x:c>
      <x:c r="F1025" s="3" t="n">
        <x:v>39917</x:v>
      </x:c>
      <x:c r="G1025" s="3" t="n">
        <x:v>41737</x:v>
      </x:c>
      <x:c r="H1025" s="3" t="n">
        <x:v/>
      </x:c>
      <x:c r="I1025" s="3" t="n">
        <x:v/>
      </x:c>
      <x:c r="J1025" s="3" t="n">
        <x:v/>
      </x:c>
      <x:c r="K1025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1026">
      <x:c r="A1026" t="str">
        <x:v>Microsoft Office Publisher 2003</x:v>
      </x:c>
      <x:c r="B1026" t="str">
        <x:v>with Digital Imaging</x:v>
      </x:c>
      <x:c r="C1026" t="str">
        <x:v/>
      </x:c>
      <x:c r="D1026" t="str">
        <x:v>Fixed</x:v>
      </x:c>
      <x:c r="E1026" s="3" t="n">
        <x:v>37949</x:v>
      </x:c>
      <x:c r="F1026" s="3" t="n">
        <x:v>39917</x:v>
      </x:c>
      <x:c r="G1026" s="3" t="n">
        <x:v>41737</x:v>
      </x:c>
      <x:c r="H1026" s="3" t="n">
        <x:v/>
      </x:c>
      <x:c r="I1026" s="3" t="n">
        <x:v/>
      </x:c>
      <x:c r="J1026" s="3" t="n">
        <x:v/>
      </x:c>
      <x:c r="K1026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1027">
      <x:c r="A1027" t="str">
        <x:v>Microsoft Office Publisher 2007</x:v>
      </x:c>
      <x:c r="B1027" t="str">
        <x:v/>
      </x:c>
      <x:c r="C1027" t="str">
        <x:v>Original Release</x:v>
      </x:c>
      <x:c r="D1027" t="str">
        <x:v>Fixed</x:v>
      </x:c>
      <x:c r="E1027" s="3" t="n">
        <x:v>39109</x:v>
      </x:c>
      <x:c r="F1027" s="3" t="n">
        <x:v>41191</x:v>
      </x:c>
      <x:c r="G1027" s="3" t="n">
        <x:v>43018</x:v>
      </x:c>
      <x:c r="H1027" s="3" t="n">
        <x:v/>
      </x:c>
      <x:c r="I1027" s="3" t="n">
        <x:v>39109</x:v>
      </x:c>
      <x:c r="J1027" s="3" t="n">
        <x:v>39826</x:v>
      </x:c>
      <x:c r="K1027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28">
      <x:c r="A1028" t="str">
        <x:v>Microsoft Office Publisher 2007</x:v>
      </x:c>
      <x:c r="B1028" t="str">
        <x:v/>
      </x:c>
      <x:c r="C1028" t="str">
        <x:v>Service Pack 1</x:v>
      </x:c>
      <x:c r="D1028" t="str">
        <x:v>Fixed</x:v>
      </x:c>
      <x:c r="E1028" s="3" t="n">
        <x:v>39109</x:v>
      </x:c>
      <x:c r="F1028" s="3" t="n">
        <x:v>41191</x:v>
      </x:c>
      <x:c r="G1028" s="3" t="n">
        <x:v>43018</x:v>
      </x:c>
      <x:c r="H1028" s="3" t="n">
        <x:v/>
      </x:c>
      <x:c r="I1028" s="3" t="n">
        <x:v>39427</x:v>
      </x:c>
      <x:c r="J1028" s="3" t="n">
        <x:v>41468</x:v>
      </x:c>
      <x:c r="K1028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29">
      <x:c r="A1029" t="str">
        <x:v>Microsoft Office Publisher 2007</x:v>
      </x:c>
      <x:c r="B1029" t="str">
        <x:v/>
      </x:c>
      <x:c r="C1029" t="str">
        <x:v>Service Pack 2</x:v>
      </x:c>
      <x:c r="D1029" t="str">
        <x:v>Fixed</x:v>
      </x:c>
      <x:c r="E1029" s="3" t="n">
        <x:v>39109</x:v>
      </x:c>
      <x:c r="F1029" s="3" t="n">
        <x:v>41191</x:v>
      </x:c>
      <x:c r="G1029" s="3" t="n">
        <x:v>43018</x:v>
      </x:c>
      <x:c r="H1029" s="3" t="n">
        <x:v/>
      </x:c>
      <x:c r="I1029" s="3" t="n">
        <x:v>39931</x:v>
      </x:c>
      <x:c r="J1029" s="3" t="n">
        <x:v>41282</x:v>
      </x:c>
      <x:c r="K1029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30">
      <x:c r="A1030" t="str">
        <x:v>Microsoft Office Publisher 2007</x:v>
      </x:c>
      <x:c r="B1030" t="str">
        <x:v/>
      </x:c>
      <x:c r="C1030" t="str">
        <x:v>Service Pack 3</x:v>
      </x:c>
      <x:c r="D1030" t="str">
        <x:v>Fixed</x:v>
      </x:c>
      <x:c r="E1030" s="3" t="n">
        <x:v>39109</x:v>
      </x:c>
      <x:c r="F1030" s="3" t="n">
        <x:v>41191</x:v>
      </x:c>
      <x:c r="G1030" s="3" t="n">
        <x:v>43018</x:v>
      </x:c>
      <x:c r="H1030" s="3" t="n">
        <x:v/>
      </x:c>
      <x:c r="I1030" s="3" t="n">
        <x:v>40841</x:v>
      </x:c>
      <x:c r="J1030" s="3" t="n">
        <x:v>43018</x:v>
      </x:c>
      <x:c r="K1030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31">
      <x:c r="A1031" t="str">
        <x:v>Microsoft Office SharePoint Designer 2007</x:v>
      </x:c>
      <x:c r="B1031" t="str">
        <x:v/>
      </x:c>
      <x:c r="C1031" t="str">
        <x:v>Original Release</x:v>
      </x:c>
      <x:c r="D1031" t="str">
        <x:v>Fixed</x:v>
      </x:c>
      <x:c r="E1031" s="3" t="n">
        <x:v>39109</x:v>
      </x:c>
      <x:c r="F1031" s="3" t="n">
        <x:v>41191</x:v>
      </x:c>
      <x:c r="G1031" s="3" t="n">
        <x:v>43018</x:v>
      </x:c>
      <x:c r="H1031" s="3" t="n">
        <x:v/>
      </x:c>
      <x:c r="I1031" s="3" t="n">
        <x:v>39109</x:v>
      </x:c>
      <x:c r="J1031" s="3" t="n">
        <x:v>39826</x:v>
      </x:c>
      <x:c r="K1031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32">
      <x:c r="A1032" t="str">
        <x:v>Microsoft Office SharePoint Designer 2007</x:v>
      </x:c>
      <x:c r="B1032" t="str">
        <x:v/>
      </x:c>
      <x:c r="C1032" t="str">
        <x:v>Service Pack 1</x:v>
      </x:c>
      <x:c r="D1032" t="str">
        <x:v>Fixed</x:v>
      </x:c>
      <x:c r="E1032" s="3" t="n">
        <x:v>39109</x:v>
      </x:c>
      <x:c r="F1032" s="3" t="n">
        <x:v>41191</x:v>
      </x:c>
      <x:c r="G1032" s="3" t="n">
        <x:v>43018</x:v>
      </x:c>
      <x:c r="H1032" s="3" t="n">
        <x:v/>
      </x:c>
      <x:c r="I1032" s="3" t="n">
        <x:v>39427</x:v>
      </x:c>
      <x:c r="J1032" s="3" t="n">
        <x:v>40372</x:v>
      </x:c>
      <x:c r="K1032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33">
      <x:c r="A1033" t="str">
        <x:v>Microsoft Office SharePoint Designer 2007</x:v>
      </x:c>
      <x:c r="B1033" t="str">
        <x:v/>
      </x:c>
      <x:c r="C1033" t="str">
        <x:v>Service Pack 2</x:v>
      </x:c>
      <x:c r="D1033" t="str">
        <x:v>Fixed</x:v>
      </x:c>
      <x:c r="E1033" s="3" t="n">
        <x:v>39109</x:v>
      </x:c>
      <x:c r="F1033" s="3" t="n">
        <x:v>41191</x:v>
      </x:c>
      <x:c r="G1033" s="3" t="n">
        <x:v>43018</x:v>
      </x:c>
      <x:c r="H1033" s="3" t="n">
        <x:v/>
      </x:c>
      <x:c r="I1033" s="3" t="n">
        <x:v>40662</x:v>
      </x:c>
      <x:c r="J1033" s="3" t="n">
        <x:v>43018</x:v>
      </x:c>
      <x:c r="K1033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34">
      <x:c r="A1034" t="str">
        <x:v>Microsoft Office SharePoint Portal Server 2003</x:v>
      </x:c>
      <x:c r="B1034" t="str">
        <x:v/>
      </x:c>
      <x:c r="C1034" t="str">
        <x:v>Original Release</x:v>
      </x:c>
      <x:c r="D1034" t="str">
        <x:v>Fixed</x:v>
      </x:c>
      <x:c r="E1034" s="3" t="n">
        <x:v>37948</x:v>
      </x:c>
      <x:c r="F1034" s="3" t="n">
        <x:v>39917</x:v>
      </x:c>
      <x:c r="G1034" s="3" t="n">
        <x:v>41737</x:v>
      </x:c>
      <x:c r="H1034" s="3" t="n">
        <x:v/>
      </x:c>
      <x:c r="I1034" s="3" t="n">
        <x:v>37948</x:v>
      </x:c>
      <x:c r="J1034" s="3" t="n">
        <x:v>38727</x:v>
      </x:c>
      <x:c r="K1034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35">
      <x:c r="A1035" t="str">
        <x:v>Microsoft Office SharePoint Portal Server 2003</x:v>
      </x:c>
      <x:c r="B1035" t="str">
        <x:v/>
      </x:c>
      <x:c r="C1035" t="str">
        <x:v>Service Pack 1</x:v>
      </x:c>
      <x:c r="D1035" t="str">
        <x:v>Fixed</x:v>
      </x:c>
      <x:c r="E1035" s="3" t="n">
        <x:v>37948</x:v>
      </x:c>
      <x:c r="F1035" s="3" t="n">
        <x:v>39917</x:v>
      </x:c>
      <x:c r="G1035" s="3" t="n">
        <x:v>41737</x:v>
      </x:c>
      <x:c r="H1035" s="3" t="n">
        <x:v/>
      </x:c>
      <x:c r="I1035" s="3" t="n">
        <x:v>38278</x:v>
      </x:c>
      <x:c r="J1035" s="3" t="n">
        <x:v>39091</x:v>
      </x:c>
      <x:c r="K1035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36">
      <x:c r="A1036" t="str">
        <x:v>Microsoft Office SharePoint Portal Server 2003</x:v>
      </x:c>
      <x:c r="B1036" t="str">
        <x:v/>
      </x:c>
      <x:c r="C1036" t="str">
        <x:v>Service Pack 2</x:v>
      </x:c>
      <x:c r="D1036" t="str">
        <x:v>Fixed</x:v>
      </x:c>
      <x:c r="E1036" s="3" t="n">
        <x:v>37948</x:v>
      </x:c>
      <x:c r="F1036" s="3" t="n">
        <x:v>39917</x:v>
      </x:c>
      <x:c r="G1036" s="3" t="n">
        <x:v>41737</x:v>
      </x:c>
      <x:c r="H1036" s="3" t="n">
        <x:v/>
      </x:c>
      <x:c r="I1036" s="3" t="n">
        <x:v>38643</x:v>
      </x:c>
      <x:c r="J1036" s="3" t="n">
        <x:v>39735</x:v>
      </x:c>
      <x:c r="K1036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37">
      <x:c r="A1037" t="str">
        <x:v>Microsoft Office SharePoint Portal Server 2003</x:v>
      </x:c>
      <x:c r="B1037" t="str">
        <x:v/>
      </x:c>
      <x:c r="C1037" t="str">
        <x:v>Service Pack 3</x:v>
      </x:c>
      <x:c r="D1037" t="str">
        <x:v>Fixed</x:v>
      </x:c>
      <x:c r="E1037" s="3" t="n">
        <x:v>37948</x:v>
      </x:c>
      <x:c r="F1037" s="3" t="n">
        <x:v>39917</x:v>
      </x:c>
      <x:c r="G1037" s="3" t="n">
        <x:v>41737</x:v>
      </x:c>
      <x:c r="H1037" s="3" t="n">
        <x:v/>
      </x:c>
      <x:c r="I1037" s="3" t="n">
        <x:v>39343</x:v>
      </x:c>
      <x:c r="J1037" s="3" t="n">
        <x:v>41737</x:v>
      </x:c>
      <x:c r="K1037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38">
      <x:c r="A1038" t="str">
        <x:v>Microsoft Office SharePoint Server 2007</x:v>
      </x:c>
      <x:c r="B1038" t="str">
        <x:v/>
      </x:c>
      <x:c r="C1038" t="str">
        <x:v>Original Release</x:v>
      </x:c>
      <x:c r="D1038" t="str">
        <x:v>Fixed</x:v>
      </x:c>
      <x:c r="E1038" s="3" t="n">
        <x:v>39109</x:v>
      </x:c>
      <x:c r="F1038" s="3" t="n">
        <x:v>41191</x:v>
      </x:c>
      <x:c r="G1038" s="3" t="n">
        <x:v>43018</x:v>
      </x:c>
      <x:c r="H1038" s="3" t="n">
        <x:v/>
      </x:c>
      <x:c r="I1038" s="3" t="n">
        <x:v>39109</x:v>
      </x:c>
      <x:c r="J1038" s="3" t="n">
        <x:v>39826</x:v>
      </x:c>
      <x:c r="K1038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39">
      <x:c r="A1039" t="str">
        <x:v>Microsoft Office SharePoint Server 2007</x:v>
      </x:c>
      <x:c r="B1039" t="str">
        <x:v/>
      </x:c>
      <x:c r="C1039" t="str">
        <x:v>Service Pack 1</x:v>
      </x:c>
      <x:c r="D1039" t="str">
        <x:v>Fixed</x:v>
      </x:c>
      <x:c r="E1039" s="3" t="n">
        <x:v>39109</x:v>
      </x:c>
      <x:c r="F1039" s="3" t="n">
        <x:v>41191</x:v>
      </x:c>
      <x:c r="G1039" s="3" t="n">
        <x:v>43018</x:v>
      </x:c>
      <x:c r="H1039" s="3" t="n">
        <x:v/>
      </x:c>
      <x:c r="I1039" s="3" t="n">
        <x:v>39427</x:v>
      </x:c>
      <x:c r="J1039" s="3" t="n">
        <x:v>40372</x:v>
      </x:c>
      <x:c r="K1039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40">
      <x:c r="A1040" t="str">
        <x:v>Microsoft Office SharePoint Server 2007</x:v>
      </x:c>
      <x:c r="B1040" t="str">
        <x:v/>
      </x:c>
      <x:c r="C1040" t="str">
        <x:v>Service Pack 2</x:v>
      </x:c>
      <x:c r="D1040" t="str">
        <x:v>Fixed</x:v>
      </x:c>
      <x:c r="E1040" s="3" t="n">
        <x:v>39109</x:v>
      </x:c>
      <x:c r="F1040" s="3" t="n">
        <x:v>41191</x:v>
      </x:c>
      <x:c r="G1040" s="3" t="n">
        <x:v>43018</x:v>
      </x:c>
      <x:c r="H1040" s="3" t="n">
        <x:v/>
      </x:c>
      <x:c r="I1040" s="3" t="n">
        <x:v>39931</x:v>
      </x:c>
      <x:c r="J1040" s="3" t="n">
        <x:v>41282</x:v>
      </x:c>
      <x:c r="K1040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41">
      <x:c r="A1041" t="str">
        <x:v>Microsoft Office SharePoint Server 2007</x:v>
      </x:c>
      <x:c r="B1041" t="str">
        <x:v/>
      </x:c>
      <x:c r="C1041" t="str">
        <x:v>Service Pack 3</x:v>
      </x:c>
      <x:c r="D1041" t="str">
        <x:v>Fixed</x:v>
      </x:c>
      <x:c r="E1041" s="3" t="n">
        <x:v>39109</x:v>
      </x:c>
      <x:c r="F1041" s="3" t="n">
        <x:v>41191</x:v>
      </x:c>
      <x:c r="G1041" s="3" t="n">
        <x:v>43018</x:v>
      </x:c>
      <x:c r="H1041" s="3" t="n">
        <x:v/>
      </x:c>
      <x:c r="I1041" s="3" t="n">
        <x:v>40841</x:v>
      </x:c>
      <x:c r="J1041" s="3" t="n">
        <x:v>43018</x:v>
      </x:c>
      <x:c r="K1041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42">
      <x:c r="A1042" t="str">
        <x:v>Microsoft Office Word 2003</x:v>
      </x:c>
      <x:c r="B1042" t="str">
        <x:v>Standard</x:v>
      </x:c>
      <x:c r="C1042" t="str">
        <x:v/>
      </x:c>
      <x:c r="D1042" t="str">
        <x:v>Fixed</x:v>
      </x:c>
      <x:c r="E1042" s="3" t="n">
        <x:v>37952</x:v>
      </x:c>
      <x:c r="F1042" s="3" t="n">
        <x:v>39917</x:v>
      </x:c>
      <x:c r="G1042" s="3" t="n">
        <x:v>41737</x:v>
      </x:c>
      <x:c r="H1042" s="3" t="n">
        <x:v/>
      </x:c>
      <x:c r="I1042" s="3" t="n">
        <x:v/>
      </x:c>
      <x:c r="J1042" s="3" t="n">
        <x:v/>
      </x:c>
      <x:c r="K1042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1043">
      <x:c r="A1043" t="str">
        <x:v>Microsoft Office Word 2007</x:v>
      </x:c>
      <x:c r="B1043" t="str">
        <x:v>Home and Student</x:v>
      </x:c>
      <x:c r="C1043" t="str">
        <x:v>Original Release</x:v>
      </x:c>
      <x:c r="D1043" t="str">
        <x:v>Fixed</x:v>
      </x:c>
      <x:c r="E1043" s="3" t="n">
        <x:v>39109</x:v>
      </x:c>
      <x:c r="F1043" s="3" t="n">
        <x:v>41191</x:v>
      </x:c>
      <x:c r="G1043" s="3" t="n">
        <x:v>43018</x:v>
      </x:c>
      <x:c r="H1043" s="3" t="n">
        <x:v/>
      </x:c>
      <x:c r="I1043" s="3" t="n">
        <x:v>39109</x:v>
      </x:c>
      <x:c r="J1043" s="3" t="n">
        <x:v>39826</x:v>
      </x:c>
      <x:c r="K104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4">
      <x:c r="A1044" t="str">
        <x:v>Microsoft Office Word 2007</x:v>
      </x:c>
      <x:c r="B1044" t="str">
        <x:v>Home and Student</x:v>
      </x:c>
      <x:c r="C1044" t="str">
        <x:v>Service Pack 1</x:v>
      </x:c>
      <x:c r="D1044" t="str">
        <x:v>Fixed</x:v>
      </x:c>
      <x:c r="E1044" s="3" t="n">
        <x:v>39109</x:v>
      </x:c>
      <x:c r="F1044" s="3" t="n">
        <x:v>41191</x:v>
      </x:c>
      <x:c r="G1044" s="3" t="n">
        <x:v>43018</x:v>
      </x:c>
      <x:c r="H1044" s="3" t="n">
        <x:v/>
      </x:c>
      <x:c r="I1044" s="3" t="n">
        <x:v>39427</x:v>
      </x:c>
      <x:c r="J1044" s="3" t="n">
        <x:v>40372</x:v>
      </x:c>
      <x:c r="K104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5">
      <x:c r="A1045" t="str">
        <x:v>Microsoft Office Word 2007</x:v>
      </x:c>
      <x:c r="B1045" t="str">
        <x:v>Home and Student</x:v>
      </x:c>
      <x:c r="C1045" t="str">
        <x:v>Service Pack 2</x:v>
      </x:c>
      <x:c r="D1045" t="str">
        <x:v>Fixed</x:v>
      </x:c>
      <x:c r="E1045" s="3" t="n">
        <x:v>39109</x:v>
      </x:c>
      <x:c r="F1045" s="3" t="n">
        <x:v>41191</x:v>
      </x:c>
      <x:c r="G1045" s="3" t="n">
        <x:v>43018</x:v>
      </x:c>
      <x:c r="H1045" s="3" t="n">
        <x:v/>
      </x:c>
      <x:c r="I1045" s="3" t="n">
        <x:v>39931</x:v>
      </x:c>
      <x:c r="J1045" s="3" t="n">
        <x:v>41282</x:v>
      </x:c>
      <x:c r="K104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6">
      <x:c r="A1046" t="str">
        <x:v>Microsoft Office Word 2007</x:v>
      </x:c>
      <x:c r="B1046" t="str">
        <x:v>Home and Student</x:v>
      </x:c>
      <x:c r="C1046" t="str">
        <x:v>Service Pack 3</x:v>
      </x:c>
      <x:c r="D1046" t="str">
        <x:v>Fixed</x:v>
      </x:c>
      <x:c r="E1046" s="3" t="n">
        <x:v>39109</x:v>
      </x:c>
      <x:c r="F1046" s="3" t="n">
        <x:v>41191</x:v>
      </x:c>
      <x:c r="G1046" s="3" t="n">
        <x:v>43018</x:v>
      </x:c>
      <x:c r="H1046" s="3" t="n">
        <x:v/>
      </x:c>
      <x:c r="I1046" s="3" t="n">
        <x:v>40841</x:v>
      </x:c>
      <x:c r="J1046" s="3" t="n">
        <x:v>43018</x:v>
      </x:c>
      <x:c r="K104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7">
      <x:c r="A1047" t="str">
        <x:v>Microsoft Office Word 2007</x:v>
      </x:c>
      <x:c r="B1047" t="str">
        <x:v>Standard</x:v>
      </x:c>
      <x:c r="C1047" t="str">
        <x:v>Original Release</x:v>
      </x:c>
      <x:c r="D1047" t="str">
        <x:v>Fixed</x:v>
      </x:c>
      <x:c r="E1047" s="3" t="n">
        <x:v>39109</x:v>
      </x:c>
      <x:c r="F1047" s="3" t="n">
        <x:v>41191</x:v>
      </x:c>
      <x:c r="G1047" s="3" t="n">
        <x:v>43018</x:v>
      </x:c>
      <x:c r="H1047" s="3" t="n">
        <x:v/>
      </x:c>
      <x:c r="I1047" s="3" t="n">
        <x:v>39109</x:v>
      </x:c>
      <x:c r="J1047" s="3" t="n">
        <x:v>39826</x:v>
      </x:c>
      <x:c r="K1047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8">
      <x:c r="A1048" t="str">
        <x:v>Microsoft Office Word 2007</x:v>
      </x:c>
      <x:c r="B1048" t="str">
        <x:v>Standard</x:v>
      </x:c>
      <x:c r="C1048" t="str">
        <x:v>Service Pack 1</x:v>
      </x:c>
      <x:c r="D1048" t="str">
        <x:v>Fixed</x:v>
      </x:c>
      <x:c r="E1048" s="3" t="n">
        <x:v>39109</x:v>
      </x:c>
      <x:c r="F1048" s="3" t="n">
        <x:v>41191</x:v>
      </x:c>
      <x:c r="G1048" s="3" t="n">
        <x:v>43018</x:v>
      </x:c>
      <x:c r="H1048" s="3" t="n">
        <x:v/>
      </x:c>
      <x:c r="I1048" s="3" t="n">
        <x:v>39427</x:v>
      </x:c>
      <x:c r="J1048" s="3" t="n">
        <x:v>40372</x:v>
      </x:c>
      <x:c r="K1048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9">
      <x:c r="A1049" t="str">
        <x:v>Microsoft Office Word 2007</x:v>
      </x:c>
      <x:c r="B1049" t="str">
        <x:v>Standard</x:v>
      </x:c>
      <x:c r="C1049" t="str">
        <x:v>Service Pack 2</x:v>
      </x:c>
      <x:c r="D1049" t="str">
        <x:v>Fixed</x:v>
      </x:c>
      <x:c r="E1049" s="3" t="n">
        <x:v>39109</x:v>
      </x:c>
      <x:c r="F1049" s="3" t="n">
        <x:v>41191</x:v>
      </x:c>
      <x:c r="G1049" s="3" t="n">
        <x:v>43018</x:v>
      </x:c>
      <x:c r="H1049" s="3" t="n">
        <x:v/>
      </x:c>
      <x:c r="I1049" s="3" t="n">
        <x:v>39931</x:v>
      </x:c>
      <x:c r="J1049" s="3" t="n">
        <x:v>41282</x:v>
      </x:c>
      <x:c r="K104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50">
      <x:c r="A1050" t="str">
        <x:v>Microsoft Office Word 2007</x:v>
      </x:c>
      <x:c r="B1050" t="str">
        <x:v>Standard</x:v>
      </x:c>
      <x:c r="C1050" t="str">
        <x:v>Service Pack 3</x:v>
      </x:c>
      <x:c r="D1050" t="str">
        <x:v>Fixed</x:v>
      </x:c>
      <x:c r="E1050" s="3" t="n">
        <x:v>39109</x:v>
      </x:c>
      <x:c r="F1050" s="3" t="n">
        <x:v>41191</x:v>
      </x:c>
      <x:c r="G1050" s="3" t="n">
        <x:v>43018</x:v>
      </x:c>
      <x:c r="H1050" s="3" t="n">
        <x:v/>
      </x:c>
      <x:c r="I1050" s="3" t="n">
        <x:v>40841</x:v>
      </x:c>
      <x:c r="J1050" s="3" t="n">
        <x:v>43018</x:v>
      </x:c>
      <x:c r="K1050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51">
      <x:c r="A1051" t="str">
        <x:v>Microsoft Office XP Web Components in Office 2003</x:v>
      </x:c>
      <x:c r="B1051" t="str">
        <x:v/>
      </x:c>
      <x:c r="C1051" t="str">
        <x:v/>
      </x:c>
      <x:c r="D1051" t="str">
        <x:v>Component</x:v>
      </x:c>
      <x:c r="E1051" s="3" t="n">
        <x:v>37942</x:v>
      </x:c>
      <x:c r="F1051" s="3" t="n">
        <x:v>41737</x:v>
      </x:c>
      <x:c r="G1051" s="3" t="n">
        <x:v/>
      </x:c>
      <x:c r="H1051" s="3" t="n">
        <x:v/>
      </x:c>
      <x:c r="I1051" s="3" t="n">
        <x:v/>
      </x:c>
      <x:c r="J1051" s="3" t="n">
        <x:v/>
      </x:c>
      <x:c r="K1051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1052">
      <x:c r="A1052" t="str">
        <x:v>Microsoft OneNote 2010</x:v>
      </x:c>
      <x:c r="B1052" t="str">
        <x:v>Home and Student</x:v>
      </x:c>
      <x:c r="C1052" t="str">
        <x:v/>
      </x:c>
      <x:c r="D1052" t="str">
        <x:v>Fixed</x:v>
      </x:c>
      <x:c r="E1052" s="3" t="n">
        <x:v>40374</x:v>
      </x:c>
      <x:c r="F1052" s="3" t="n">
        <x:v>42290</x:v>
      </x:c>
      <x:c r="G1052" s="3" t="n">
        <x:v>44117</x:v>
      </x:c>
      <x:c r="H1052" s="3" t="n">
        <x:v/>
      </x:c>
      <x:c r="I1052" s="3" t="n">
        <x:v/>
      </x:c>
      <x:c r="J1052" s="3" t="n">
        <x:v/>
      </x:c>
      <x:c r="K1052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1053">
      <x:c r="A1053" t="str">
        <x:v>Microsoft OneNote 2010</x:v>
      </x:c>
      <x:c r="B1053" t="str">
        <x:v>Standard</x:v>
      </x:c>
      <x:c r="C1053" t="str">
        <x:v/>
      </x:c>
      <x:c r="D1053" t="str">
        <x:v>Fixed</x:v>
      </x:c>
      <x:c r="E1053" s="3" t="n">
        <x:v>40374</x:v>
      </x:c>
      <x:c r="F1053" s="3" t="n">
        <x:v>42290</x:v>
      </x:c>
      <x:c r="G1053" s="3" t="n">
        <x:v>44117</x:v>
      </x:c>
      <x:c r="H1053" s="3" t="n">
        <x:v/>
      </x:c>
      <x:c r="I1053" s="3" t="n">
        <x:v/>
      </x:c>
      <x:c r="J1053" s="3" t="n">
        <x:v/>
      </x:c>
      <x:c r="K1053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1054">
      <x:c r="A1054" t="str">
        <x:v>Microsoft OneNote 2013</x:v>
      </x:c>
      <x:c r="B1054" t="str">
        <x:v>Standard</x:v>
      </x:c>
      <x:c r="C1054" t="str">
        <x:v/>
      </x:c>
      <x:c r="D1054" t="str">
        <x:v>Fixed</x:v>
      </x:c>
      <x:c r="E1054" s="3" t="n">
        <x:v>41283</x:v>
      </x:c>
      <x:c r="F1054" s="3" t="n">
        <x:v>43200</x:v>
      </x:c>
      <x:c r="G1054" s="3" t="n">
        <x:v>45027</x:v>
      </x:c>
      <x:c r="H1054" s="3" t="n">
        <x:v/>
      </x:c>
      <x:c r="I1054" s="3" t="n">
        <x:v/>
      </x:c>
      <x:c r="J1054" s="3" t="n">
        <x:v/>
      </x:c>
      <x:c r="K1054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1055">
      <x:c r="A1055" t="str">
        <x:v>Microsoft Operations Manager (MOM) 2005</x:v>
      </x:c>
      <x:c r="B1055" t="str">
        <x:v>Workgroup</x:v>
      </x:c>
      <x:c r="C1055" t="str">
        <x:v>Original Release</x:v>
      </x:c>
      <x:c r="D1055" t="str">
        <x:v>Fixed</x:v>
      </x:c>
      <x:c r="E1055" s="3" t="n">
        <x:v>38315</x:v>
      </x:c>
      <x:c r="F1055" s="3" t="n">
        <x:v>40190</x:v>
      </x:c>
      <x:c r="G1055" s="3" t="n">
        <x:v>42017</x:v>
      </x:c>
      <x:c r="H1055" s="3" t="n">
        <x:v/>
      </x:c>
      <x:c r="I1055" s="3" t="n">
        <x:v>38315</x:v>
      </x:c>
      <x:c r="J1055" s="3" t="n">
        <x:v>39000</x:v>
      </x:c>
      <x:c r="K1055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056">
      <x:c r="A1056" t="str">
        <x:v>Microsoft Operations Manager (MOM) 2005</x:v>
      </x:c>
      <x:c r="B1056" t="str">
        <x:v>Workgroup</x:v>
      </x:c>
      <x:c r="C1056" t="str">
        <x:v>Service Pack 1</x:v>
      </x:c>
      <x:c r="D1056" t="str">
        <x:v>Fixed</x:v>
      </x:c>
      <x:c r="E1056" s="3" t="n">
        <x:v>38315</x:v>
      </x:c>
      <x:c r="F1056" s="3" t="n">
        <x:v>40190</x:v>
      </x:c>
      <x:c r="G1056" s="3" t="n">
        <x:v>42017</x:v>
      </x:c>
      <x:c r="H1056" s="3" t="n">
        <x:v/>
      </x:c>
      <x:c r="I1056" s="3" t="n">
        <x:v>38565</x:v>
      </x:c>
      <x:c r="J1056" s="3" t="n">
        <x:v>42017</x:v>
      </x:c>
      <x:c r="K1056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057">
      <x:c r="A1057" t="str">
        <x:v>Microsoft PlayReady Server Software Development Kit </x:v>
      </x:c>
      <x:c r="B1057" t="str">
        <x:v/>
      </x:c>
      <x:c r="C1057" t="str">
        <x:v/>
      </x:c>
      <x:c r="D1057" t="str">
        <x:v>Fixed</x:v>
      </x:c>
      <x:c r="E1057" s="3" t="n">
        <x:v>40009</x:v>
      </x:c>
      <x:c r="F1057" s="3" t="n">
        <x:v>41926</x:v>
      </x:c>
      <x:c r="G1057" s="3" t="n">
        <x:v/>
      </x:c>
      <x:c r="H1057" s="3" t="n">
        <x:v/>
      </x:c>
      <x:c r="I1057" s="3" t="n">
        <x:v/>
      </x:c>
      <x:c r="J1057" s="3" t="n">
        <x:v/>
      </x:c>
      <x:c r="K1057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1058">
      <x:c r="A1058" t="str">
        <x:v>Microsoft PlayReady Server Software Development Kit 2.0</x:v>
      </x:c>
      <x:c r="B1058" t="str">
        <x:v/>
      </x:c>
      <x:c r="C1058" t="str">
        <x:v/>
      </x:c>
      <x:c r="D1058" t="str">
        <x:v>Fixed</x:v>
      </x:c>
      <x:c r="E1058" s="3" t="n">
        <x:v>41272</x:v>
      </x:c>
      <x:c r="F1058" s="3" t="n">
        <x:v>43109</x:v>
      </x:c>
      <x:c r="G1058" s="3" t="n">
        <x:v/>
      </x:c>
      <x:c r="H1058" s="3" t="n">
        <x:v/>
      </x:c>
      <x:c r="I1058" s="3" t="n">
        <x:v/>
      </x:c>
      <x:c r="J1058" s="3" t="n">
        <x:v/>
      </x:c>
      <x:c r="K1058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1059">
      <x:c r="A1059" t="str">
        <x:v>Microsoft Plus! Digital Media Edition</x:v>
      </x:c>
      <x:c r="B1059" t="str">
        <x:v/>
      </x:c>
      <x:c r="C1059" t="str">
        <x:v/>
      </x:c>
      <x:c r="D1059" t="str">
        <x:v>Fixed</x:v>
      </x:c>
      <x:c r="E1059" s="3" t="n">
        <x:v>37692</x:v>
      </x:c>
      <x:c r="F1059" s="3" t="n">
        <x:v>39546</x:v>
      </x:c>
      <x:c r="G1059" s="3" t="n">
        <x:v/>
      </x:c>
      <x:c r="H1059" s="3" t="n">
        <x:v/>
      </x:c>
      <x:c r="I1059" s="3" t="n">
        <x:v/>
      </x:c>
      <x:c r="J1059" s="3" t="n">
        <x:v/>
      </x:c>
      <x:c r="K1059" t="str">
        <x:f>=HYPERLINK("https://learn.microsoft.com/lifecycle/products/microsoft-plus-digital-media-edition?branch=live", "https://learn.microsoft.com/lifecycle/products/microsoft-plus-digital-media-edition?branch=live")</x:f>
        <x:v>https://learn.microsoft.com/lifecycle/products/microsoft-plus-digital-media-edition?branch=live</x:v>
      </x:c>
    </x:row>
    <x:row r="1060">
      <x:c r="A1060" t="str">
        <x:v>Microsoft Plus! for Windows XP</x:v>
      </x:c>
      <x:c r="B1060" t="str">
        <x:v/>
      </x:c>
      <x:c r="C1060" t="str">
        <x:v/>
      </x:c>
      <x:c r="D1060" t="str">
        <x:v>Fixed</x:v>
      </x:c>
      <x:c r="E1060" s="3" t="n">
        <x:v>37189</x:v>
      </x:c>
      <x:c r="F1060" s="3" t="n">
        <x:v>39091</x:v>
      </x:c>
      <x:c r="G1060" s="3" t="n">
        <x:v/>
      </x:c>
      <x:c r="H1060" s="3" t="n">
        <x:v/>
      </x:c>
      <x:c r="I1060" s="3" t="n">
        <x:v/>
      </x:c>
      <x:c r="J1060" s="3" t="n">
        <x:v/>
      </x:c>
      <x:c r="K1060" t="str">
        <x:f>=HYPERLINK("https://learn.microsoft.com/lifecycle/products/plus-for-windows-xp?branch=live", "https://learn.microsoft.com/lifecycle/products/plus-for-windows-xp?branch=live")</x:f>
        <x:v>https://learn.microsoft.com/lifecycle/products/plus-for-windows-xp?branch=live</x:v>
      </x:c>
    </x:row>
    <x:row r="1061">
      <x:c r="A1061" t="str">
        <x:v>Microsoft PowerPoint 2004 for Mac</x:v>
      </x:c>
      <x:c r="B1061" t="str">
        <x:v/>
      </x:c>
      <x:c r="C1061" t="str">
        <x:v/>
      </x:c>
      <x:c r="D1061" t="str">
        <x:v>Fixed</x:v>
      </x:c>
      <x:c r="E1061" s="3" t="n">
        <x:v>38204</x:v>
      </x:c>
      <x:c r="F1061" s="3" t="n">
        <x:v>40918</x:v>
      </x:c>
      <x:c r="G1061" s="3" t="n">
        <x:v/>
      </x:c>
      <x:c r="H1061" s="3" t="n">
        <x:v/>
      </x:c>
      <x:c r="I1061" s="3" t="n">
        <x:v/>
      </x:c>
      <x:c r="J1061" s="3" t="n">
        <x:v/>
      </x:c>
      <x:c r="K1061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1062">
      <x:c r="A1062" t="str">
        <x:v>Microsoft PowerPoint 2008 for Mac</x:v>
      </x:c>
      <x:c r="B1062" t="str">
        <x:v/>
      </x:c>
      <x:c r="C1062" t="str">
        <x:v/>
      </x:c>
      <x:c r="D1062" t="str">
        <x:v>Fixed</x:v>
      </x:c>
      <x:c r="E1062" s="3" t="n">
        <x:v>39519</x:v>
      </x:c>
      <x:c r="F1062" s="3" t="n">
        <x:v>41373</x:v>
      </x:c>
      <x:c r="G1062" s="3" t="n">
        <x:v/>
      </x:c>
      <x:c r="H1062" s="3" t="n">
        <x:v/>
      </x:c>
      <x:c r="I1062" s="3" t="n">
        <x:v/>
      </x:c>
      <x:c r="J1062" s="3" t="n">
        <x:v/>
      </x:c>
      <x:c r="K1062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1063">
      <x:c r="A1063" t="str">
        <x:v>Microsoft PowerPoint 2010</x:v>
      </x:c>
      <x:c r="B1063" t="str">
        <x:v>Home and Student</x:v>
      </x:c>
      <x:c r="C1063" t="str">
        <x:v/>
      </x:c>
      <x:c r="D1063" t="str">
        <x:v>Fixed</x:v>
      </x:c>
      <x:c r="E1063" s="3" t="n">
        <x:v>40374</x:v>
      </x:c>
      <x:c r="F1063" s="3" t="n">
        <x:v>42290</x:v>
      </x:c>
      <x:c r="G1063" s="3" t="n">
        <x:v>44117</x:v>
      </x:c>
      <x:c r="H1063" s="3" t="n">
        <x:v/>
      </x:c>
      <x:c r="I1063" s="3" t="n">
        <x:v/>
      </x:c>
      <x:c r="J1063" s="3" t="n">
        <x:v/>
      </x:c>
      <x:c r="K1063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1064">
      <x:c r="A1064" t="str">
        <x:v>Microsoft PowerPoint 2010</x:v>
      </x:c>
      <x:c r="B1064" t="str">
        <x:v>Standard</x:v>
      </x:c>
      <x:c r="C1064" t="str">
        <x:v/>
      </x:c>
      <x:c r="D1064" t="str">
        <x:v>Fixed</x:v>
      </x:c>
      <x:c r="E1064" s="3" t="n">
        <x:v>40374</x:v>
      </x:c>
      <x:c r="F1064" s="3" t="n">
        <x:v>42290</x:v>
      </x:c>
      <x:c r="G1064" s="3" t="n">
        <x:v>44117</x:v>
      </x:c>
      <x:c r="H1064" s="3" t="n">
        <x:v/>
      </x:c>
      <x:c r="I1064" s="3" t="n">
        <x:v/>
      </x:c>
      <x:c r="J1064" s="3" t="n">
        <x:v/>
      </x:c>
      <x:c r="K1064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1065">
      <x:c r="A1065" t="str">
        <x:v>Microsoft ProClarity 6.3</x:v>
      </x:c>
      <x:c r="B1065" t="str">
        <x:v>Analytics Server</x:v>
      </x:c>
      <x:c r="C1065" t="str">
        <x:v>Original Release</x:v>
      </x:c>
      <x:c r="D1065" t="str">
        <x:v>Fixed</x:v>
      </x:c>
      <x:c r="E1065" s="3" t="n">
        <x:v>39234</x:v>
      </x:c>
      <x:c r="F1065" s="3" t="n">
        <x:v>41100</x:v>
      </x:c>
      <x:c r="G1065" s="3" t="n">
        <x:v>42927</x:v>
      </x:c>
      <x:c r="H1065" s="3" t="n">
        <x:v/>
      </x:c>
      <x:c r="I1065" s="3" t="n">
        <x:v>39234</x:v>
      </x:c>
      <x:c r="J1065" s="3" t="n">
        <x:v>40099</x:v>
      </x:c>
      <x:c r="K106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6">
      <x:c r="A1066" t="str">
        <x:v>Microsoft ProClarity 6.3</x:v>
      </x:c>
      <x:c r="B1066" t="str">
        <x:v>Analytics Server</x:v>
      </x:c>
      <x:c r="C1066" t="str">
        <x:v>Service Pack 1</x:v>
      </x:c>
      <x:c r="D1066" t="str">
        <x:v>Fixed</x:v>
      </x:c>
      <x:c r="E1066" s="3" t="n">
        <x:v>39234</x:v>
      </x:c>
      <x:c r="F1066" s="3" t="n">
        <x:v>41100</x:v>
      </x:c>
      <x:c r="G1066" s="3" t="n">
        <x:v>42927</x:v>
      </x:c>
      <x:c r="H1066" s="3" t="n">
        <x:v/>
      </x:c>
      <x:c r="I1066" s="3" t="n">
        <x:v>39648</x:v>
      </x:c>
      <x:c r="J1066" s="3" t="n">
        <x:v>40463</x:v>
      </x:c>
      <x:c r="K106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7">
      <x:c r="A1067" t="str">
        <x:v>Microsoft ProClarity 6.3</x:v>
      </x:c>
      <x:c r="B1067" t="str">
        <x:v>Analytics Server</x:v>
      </x:c>
      <x:c r="C1067" t="str">
        <x:v>Service Pack 2</x:v>
      </x:c>
      <x:c r="D1067" t="str">
        <x:v>Fixed</x:v>
      </x:c>
      <x:c r="E1067" s="3" t="n">
        <x:v>39234</x:v>
      </x:c>
      <x:c r="F1067" s="3" t="n">
        <x:v>41100</x:v>
      </x:c>
      <x:c r="G1067" s="3" t="n">
        <x:v>42927</x:v>
      </x:c>
      <x:c r="H1067" s="3" t="n">
        <x:v/>
      </x:c>
      <x:c r="I1067" s="3" t="n">
        <x:v>39873</x:v>
      </x:c>
      <x:c r="J1067" s="3" t="n">
        <x:v>40554</x:v>
      </x:c>
      <x:c r="K106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8">
      <x:c r="A1068" t="str">
        <x:v>Microsoft ProClarity 6.3</x:v>
      </x:c>
      <x:c r="B1068" t="str">
        <x:v>Analytics Server</x:v>
      </x:c>
      <x:c r="C1068" t="str">
        <x:v>Service Pack 3</x:v>
      </x:c>
      <x:c r="D1068" t="str">
        <x:v>Fixed</x:v>
      </x:c>
      <x:c r="E1068" s="3" t="n">
        <x:v>39234</x:v>
      </x:c>
      <x:c r="F1068" s="3" t="n">
        <x:v>41100</x:v>
      </x:c>
      <x:c r="G1068" s="3" t="n">
        <x:v>42927</x:v>
      </x:c>
      <x:c r="H1068" s="3" t="n">
        <x:v/>
      </x:c>
      <x:c r="I1068" s="3" t="n">
        <x:v>40099</x:v>
      </x:c>
      <x:c r="J1068" s="3" t="n">
        <x:v>42927</x:v>
      </x:c>
      <x:c r="K106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9">
      <x:c r="A1069" t="str">
        <x:v>Microsoft ProClarity 6.3</x:v>
      </x:c>
      <x:c r="B1069" t="str">
        <x:v>Desktop Professional</x:v>
      </x:c>
      <x:c r="C1069" t="str">
        <x:v>Original Release</x:v>
      </x:c>
      <x:c r="D1069" t="str">
        <x:v>Fixed</x:v>
      </x:c>
      <x:c r="E1069" s="3" t="n">
        <x:v>39234</x:v>
      </x:c>
      <x:c r="F1069" s="3" t="n">
        <x:v>41100</x:v>
      </x:c>
      <x:c r="G1069" s="3" t="n">
        <x:v>42927</x:v>
      </x:c>
      <x:c r="H1069" s="3" t="n">
        <x:v/>
      </x:c>
      <x:c r="I1069" s="3" t="n">
        <x:v>39234</x:v>
      </x:c>
      <x:c r="J1069" s="3" t="n">
        <x:v>40099</x:v>
      </x:c>
      <x:c r="K106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0">
      <x:c r="A1070" t="str">
        <x:v>Microsoft ProClarity 6.3</x:v>
      </x:c>
      <x:c r="B1070" t="str">
        <x:v>Desktop Professional</x:v>
      </x:c>
      <x:c r="C1070" t="str">
        <x:v>Service Pack 1</x:v>
      </x:c>
      <x:c r="D1070" t="str">
        <x:v>Fixed</x:v>
      </x:c>
      <x:c r="E1070" s="3" t="n">
        <x:v>39234</x:v>
      </x:c>
      <x:c r="F1070" s="3" t="n">
        <x:v>41100</x:v>
      </x:c>
      <x:c r="G1070" s="3" t="n">
        <x:v>42927</x:v>
      </x:c>
      <x:c r="H1070" s="3" t="n">
        <x:v/>
      </x:c>
      <x:c r="I1070" s="3" t="n">
        <x:v>39648</x:v>
      </x:c>
      <x:c r="J1070" s="3" t="n">
        <x:v>40463</x:v>
      </x:c>
      <x:c r="K107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1">
      <x:c r="A1071" t="str">
        <x:v>Microsoft ProClarity 6.3</x:v>
      </x:c>
      <x:c r="B1071" t="str">
        <x:v>Desktop Professional</x:v>
      </x:c>
      <x:c r="C1071" t="str">
        <x:v>Service Pack 2</x:v>
      </x:c>
      <x:c r="D1071" t="str">
        <x:v>Fixed</x:v>
      </x:c>
      <x:c r="E1071" s="3" t="n">
        <x:v>39234</x:v>
      </x:c>
      <x:c r="F1071" s="3" t="n">
        <x:v>41100</x:v>
      </x:c>
      <x:c r="G1071" s="3" t="n">
        <x:v>42927</x:v>
      </x:c>
      <x:c r="H1071" s="3" t="n">
        <x:v/>
      </x:c>
      <x:c r="I1071" s="3" t="n">
        <x:v>39873</x:v>
      </x:c>
      <x:c r="J1071" s="3" t="n">
        <x:v>40554</x:v>
      </x:c>
      <x:c r="K107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2">
      <x:c r="A1072" t="str">
        <x:v>Microsoft ProClarity 6.3</x:v>
      </x:c>
      <x:c r="B1072" t="str">
        <x:v>Desktop Professional</x:v>
      </x:c>
      <x:c r="C1072" t="str">
        <x:v>Service Pack 3</x:v>
      </x:c>
      <x:c r="D1072" t="str">
        <x:v>Fixed</x:v>
      </x:c>
      <x:c r="E1072" s="3" t="n">
        <x:v>39234</x:v>
      </x:c>
      <x:c r="F1072" s="3" t="n">
        <x:v>41100</x:v>
      </x:c>
      <x:c r="G1072" s="3" t="n">
        <x:v>42927</x:v>
      </x:c>
      <x:c r="H1072" s="3" t="n">
        <x:v/>
      </x:c>
      <x:c r="I1072" s="3" t="n">
        <x:v>40099</x:v>
      </x:c>
      <x:c r="J1072" s="3" t="n">
        <x:v>42927</x:v>
      </x:c>
      <x:c r="K107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3">
      <x:c r="A1073" t="str">
        <x:v>Microsoft ProClarity 6.3</x:v>
      </x:c>
      <x:c r="B1073" t="str">
        <x:v>SharePoint Viewer</x:v>
      </x:c>
      <x:c r="C1073" t="str">
        <x:v>Original Release</x:v>
      </x:c>
      <x:c r="D1073" t="str">
        <x:v>Fixed</x:v>
      </x:c>
      <x:c r="E1073" s="3" t="n">
        <x:v>39234</x:v>
      </x:c>
      <x:c r="F1073" s="3" t="n">
        <x:v>41100</x:v>
      </x:c>
      <x:c r="G1073" s="3" t="n">
        <x:v>42927</x:v>
      </x:c>
      <x:c r="H1073" s="3" t="n">
        <x:v/>
      </x:c>
      <x:c r="I1073" s="3" t="n">
        <x:v>39234</x:v>
      </x:c>
      <x:c r="J1073" s="3" t="n">
        <x:v>40099</x:v>
      </x:c>
      <x:c r="K107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4">
      <x:c r="A1074" t="str">
        <x:v>Microsoft ProClarity 6.3</x:v>
      </x:c>
      <x:c r="B1074" t="str">
        <x:v>SharePoint Viewer</x:v>
      </x:c>
      <x:c r="C1074" t="str">
        <x:v>Service Pack 1</x:v>
      </x:c>
      <x:c r="D1074" t="str">
        <x:v>Fixed</x:v>
      </x:c>
      <x:c r="E1074" s="3" t="n">
        <x:v>39234</x:v>
      </x:c>
      <x:c r="F1074" s="3" t="n">
        <x:v>41100</x:v>
      </x:c>
      <x:c r="G1074" s="3" t="n">
        <x:v>42927</x:v>
      </x:c>
      <x:c r="H1074" s="3" t="n">
        <x:v/>
      </x:c>
      <x:c r="I1074" s="3" t="n">
        <x:v>39648</x:v>
      </x:c>
      <x:c r="J1074" s="3" t="n">
        <x:v>40463</x:v>
      </x:c>
      <x:c r="K107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5">
      <x:c r="A1075" t="str">
        <x:v>Microsoft ProClarity 6.3</x:v>
      </x:c>
      <x:c r="B1075" t="str">
        <x:v>SharePoint Viewer</x:v>
      </x:c>
      <x:c r="C1075" t="str">
        <x:v>Service Pack 2</x:v>
      </x:c>
      <x:c r="D1075" t="str">
        <x:v>Fixed</x:v>
      </x:c>
      <x:c r="E1075" s="3" t="n">
        <x:v>39234</x:v>
      </x:c>
      <x:c r="F1075" s="3" t="n">
        <x:v>41100</x:v>
      </x:c>
      <x:c r="G1075" s="3" t="n">
        <x:v>42927</x:v>
      </x:c>
      <x:c r="H1075" s="3" t="n">
        <x:v/>
      </x:c>
      <x:c r="I1075" s="3" t="n">
        <x:v>39873</x:v>
      </x:c>
      <x:c r="J1075" s="3" t="n">
        <x:v>40554</x:v>
      </x:c>
      <x:c r="K107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6">
      <x:c r="A1076" t="str">
        <x:v>Microsoft ProClarity 6.3</x:v>
      </x:c>
      <x:c r="B1076" t="str">
        <x:v>SharePoint Viewer</x:v>
      </x:c>
      <x:c r="C1076" t="str">
        <x:v>Service Pack 3</x:v>
      </x:c>
      <x:c r="D1076" t="str">
        <x:v>Fixed</x:v>
      </x:c>
      <x:c r="E1076" s="3" t="n">
        <x:v>39234</x:v>
      </x:c>
      <x:c r="F1076" s="3" t="n">
        <x:v>41100</x:v>
      </x:c>
      <x:c r="G1076" s="3" t="n">
        <x:v>42927</x:v>
      </x:c>
      <x:c r="H1076" s="3" t="n">
        <x:v/>
      </x:c>
      <x:c r="I1076" s="3" t="n">
        <x:v>40099</x:v>
      </x:c>
      <x:c r="J1076" s="3" t="n">
        <x:v>42927</x:v>
      </x:c>
      <x:c r="K107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77">
      <x:c r="A1077" t="str">
        <x:v>Microsoft Purview</x:v>
      </x:c>
      <x:c r="B1077" t="str">
        <x:v/>
      </x:c>
      <x:c r="C1077" t="str">
        <x:v/>
      </x:c>
      <x:c r="D1077" t="str">
        <x:v>Modern</x:v>
      </x:c>
      <x:c r="E1077" s="3" t="n">
        <x:v>44467</x:v>
      </x:c>
      <x:c r="F1077" s="3" t="n">
        <x:v/>
      </x:c>
      <x:c r="G1077" s="3" t="n">
        <x:v/>
      </x:c>
      <x:c r="H1077" s="3" t="n">
        <x:v/>
      </x:c>
      <x:c r="I1077" s="3" t="n">
        <x:v/>
      </x:c>
      <x:c r="J1077" s="3" t="n">
        <x:v/>
      </x:c>
      <x:c r="K1077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1078">
      <x:c r="A1078" t="str">
        <x:v>Microsoft Report Viewer</x:v>
      </x:c>
      <x:c r="B1078" t="str">
        <x:v/>
      </x:c>
      <x:c r="C1078" t="str">
        <x:v/>
      </x:c>
      <x:c r="D1078" t="str">
        <x:v>Modern</x:v>
      </x:c>
      <x:c r="E1078" s="3" t="n">
        <x:v>42704</x:v>
      </x:c>
      <x:c r="F1078" s="3" t="n">
        <x:v/>
      </x:c>
      <x:c r="G1078" s="3" t="n">
        <x:v/>
      </x:c>
      <x:c r="H1078" s="3" t="n">
        <x:v/>
      </x:c>
      <x:c r="I1078" s="3" t="n">
        <x:v/>
      </x:c>
      <x:c r="J1078" s="3" t="n">
        <x:v/>
      </x:c>
      <x:c r="K1078" t="str">
        <x:f>=HYPERLINK("https://learn.microsoft.com/lifecycle/products/microsoft-report-viewer?branch=live", "https://learn.microsoft.com/lifecycle/products/microsoft-report-viewer?branch=live")</x:f>
        <x:v>https://learn.microsoft.com/lifecycle/products/microsoft-report-viewer?branch=live</x:v>
      </x:c>
    </x:row>
    <x:row r="1079">
      <x:c r="A1079" t="str">
        <x:v>Microsoft Report Viewer 2010 Redistributable</x:v>
      </x:c>
      <x:c r="B1079" t="str">
        <x:v/>
      </x:c>
      <x:c r="C1079" t="str">
        <x:v/>
      </x:c>
      <x:c r="D1079" t="str">
        <x:v>Fixed</x:v>
      </x:c>
      <x:c r="E1079" s="3" t="n">
        <x:v>40358</x:v>
      </x:c>
      <x:c r="F1079" s="3" t="n">
        <x:v>42199</x:v>
      </x:c>
      <x:c r="G1079" s="3" t="n">
        <x:v>44025</x:v>
      </x:c>
      <x:c r="H1079" s="3" t="n">
        <x:v/>
      </x:c>
      <x:c r="I1079" s="3" t="n">
        <x:v/>
      </x:c>
      <x:c r="J1079" s="3" t="n">
        <x:v/>
      </x:c>
      <x:c r="K1079" t="str">
        <x:f>=HYPERLINK("https://learn.microsoft.com/lifecycle/products/microsoft-report-viewer-2010-redistributable?branch=live", "https://learn.microsoft.com/lifecycle/products/microsoft-report-viewer-2010-redistributable?branch=live")</x:f>
        <x:v>https://learn.microsoft.com/lifecycle/products/microsoft-report-viewer-2010-redistributable?branch=live</x:v>
      </x:c>
    </x:row>
    <x:row r="1080">
      <x:c r="A1080" t="str">
        <x:v>Microsoft Report Viewer 2012 Runtime</x:v>
      </x:c>
      <x:c r="B1080" t="str">
        <x:v/>
      </x:c>
      <x:c r="C1080" t="str">
        <x:v/>
      </x:c>
      <x:c r="D1080" t="str">
        <x:v>Fixed</x:v>
      </x:c>
      <x:c r="E1080" s="3" t="n">
        <x:v>41833</x:v>
      </x:c>
      <x:c r="F1080" s="3" t="n">
        <x:v>42927</x:v>
      </x:c>
      <x:c r="G1080" s="3" t="n">
        <x:v>44936</x:v>
      </x:c>
      <x:c r="H1080" s="3" t="n">
        <x:v/>
      </x:c>
      <x:c r="I1080" s="3" t="n">
        <x:v/>
      </x:c>
      <x:c r="J1080" s="3" t="n">
        <x:v/>
      </x:c>
      <x:c r="K1080" t="str">
        <x:f>=HYPERLINK("https://learn.microsoft.com/lifecycle/products/microsoft-report-viewer-2012-runtime?branch=live", "https://learn.microsoft.com/lifecycle/products/microsoft-report-viewer-2012-runtime?branch=live")</x:f>
        <x:v>https://learn.microsoft.com/lifecycle/products/microsoft-report-viewer-2012-runtime?branch=live</x:v>
      </x:c>
    </x:row>
    <x:row r="1081">
      <x:c r="A1081" t="str">
        <x:v>Microsoft Report Viewer 2015 Runtime</x:v>
      </x:c>
      <x:c r="B1081" t="str">
        <x:v/>
      </x:c>
      <x:c r="C1081" t="str">
        <x:v/>
      </x:c>
      <x:c r="D1081" t="str">
        <x:v>Fixed</x:v>
      </x:c>
      <x:c r="E1081" s="3" t="n">
        <x:v>42205</x:v>
      </x:c>
      <x:c r="F1081" s="3" t="n">
        <x:v>44117</x:v>
      </x:c>
      <x:c r="G1081" s="3" t="n">
        <x:v>45944</x:v>
      </x:c>
      <x:c r="H1081" s="3" t="n">
        <x:v/>
      </x:c>
      <x:c r="I1081" s="3" t="n">
        <x:v/>
      </x:c>
      <x:c r="J1081" s="3" t="n">
        <x:v/>
      </x:c>
      <x:c r="K1081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1082">
      <x:c r="A1082" t="str">
        <x:v>Microsoft Report Viewer Redistributable 2012</x:v>
      </x:c>
      <x:c r="B1082" t="str">
        <x:v/>
      </x:c>
      <x:c r="C1082" t="str">
        <x:v/>
      </x:c>
      <x:c r="D1082" t="str">
        <x:v>Fixed</x:v>
      </x:c>
      <x:c r="E1082" s="3" t="n">
        <x:v>41833</x:v>
      </x:c>
      <x:c r="F1082" s="3" t="n">
        <x:v>42927</x:v>
      </x:c>
      <x:c r="G1082" s="3" t="n">
        <x:v>44936</x:v>
      </x:c>
      <x:c r="H1082" s="3" t="n">
        <x:v/>
      </x:c>
      <x:c r="I1082" s="3" t="n">
        <x:v/>
      </x:c>
      <x:c r="J1082" s="3" t="n">
        <x:v/>
      </x:c>
      <x:c r="K1082" t="str">
        <x:f>=HYPERLINK("https://learn.microsoft.com/lifecycle/products/microsoft-report-viewer-redistributable-2012?branch=live", "https://learn.microsoft.com/lifecycle/products/microsoft-report-viewer-redistributable-2012?branch=live")</x:f>
        <x:v>https://learn.microsoft.com/lifecycle/products/microsoft-report-viewer-redistributable-2012?branch=live</x:v>
      </x:c>
    </x:row>
    <x:row r="1083">
      <x:c r="A1083" t="str">
        <x:v>Microsoft Robotics</x:v>
      </x:c>
      <x:c r="B1083" t="str">
        <x:v/>
      </x:c>
      <x:c r="C1083" t="str">
        <x:v/>
      </x:c>
      <x:c r="D1083" t="str">
        <x:v>Fixed</x:v>
      </x:c>
      <x:c r="E1083" s="3" t="n">
        <x:v>44081</x:v>
      </x:c>
      <x:c r="F1083" s="3" t="n">
        <x:v>45944</x:v>
      </x:c>
      <x:c r="G1083" s="3" t="n">
        <x:v>47764</x:v>
      </x:c>
      <x:c r="H1083" s="3" t="n">
        <x:v/>
      </x:c>
      <x:c r="I1083" s="3" t="n">
        <x:v/>
      </x:c>
      <x:c r="J1083" s="3" t="n">
        <x:v/>
      </x:c>
      <x:c r="K1083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084">
      <x:c r="A1084" t="str">
        <x:v>Microsoft Search Server 2008</x:v>
      </x:c>
      <x:c r="B1084" t="str">
        <x:v>Express</x:v>
      </x:c>
      <x:c r="C1084" t="str">
        <x:v/>
      </x:c>
      <x:c r="D1084" t="str">
        <x:v>Fixed</x:v>
      </x:c>
      <x:c r="E1084" s="3" t="n">
        <x:v>39602</x:v>
      </x:c>
      <x:c r="F1084" s="3" t="n">
        <x:v>41464</x:v>
      </x:c>
      <x:c r="G1084" s="3" t="n">
        <x:v>43291</x:v>
      </x:c>
      <x:c r="H1084" s="3" t="n">
        <x:v/>
      </x:c>
      <x:c r="I1084" s="3" t="n">
        <x:v/>
      </x:c>
      <x:c r="J1084" s="3" t="n">
        <x:v/>
      </x:c>
      <x:c r="K1084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085">
      <x:c r="A1085" t="str">
        <x:v>Microsoft Search Server 2008</x:v>
      </x:c>
      <x:c r="B1085" t="str">
        <x:v>Standard</x:v>
      </x:c>
      <x:c r="C1085" t="str">
        <x:v/>
      </x:c>
      <x:c r="D1085" t="str">
        <x:v>Fixed</x:v>
      </x:c>
      <x:c r="E1085" s="3" t="n">
        <x:v>39602</x:v>
      </x:c>
      <x:c r="F1085" s="3" t="n">
        <x:v>41464</x:v>
      </x:c>
      <x:c r="G1085" s="3" t="n">
        <x:v>43291</x:v>
      </x:c>
      <x:c r="H1085" s="3" t="n">
        <x:v/>
      </x:c>
      <x:c r="I1085" s="3" t="n">
        <x:v/>
      </x:c>
      <x:c r="J1085" s="3" t="n">
        <x:v/>
      </x:c>
      <x:c r="K1085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086">
      <x:c r="A1086" t="str">
        <x:v>Microsoft Search Server 2010</x:v>
      </x:c>
      <x:c r="B1086" t="str">
        <x:v>All applicable</x:v>
      </x:c>
      <x:c r="C1086" t="str">
        <x:v>Original Release</x:v>
      </x:c>
      <x:c r="D1086" t="str">
        <x:v>Fixed</x:v>
      </x:c>
      <x:c r="E1086" s="3" t="n">
        <x:v>40344</x:v>
      </x:c>
      <x:c r="F1086" s="3" t="n">
        <x:v>42290</x:v>
      </x:c>
      <x:c r="G1086" s="3" t="n">
        <x:v>44117</x:v>
      </x:c>
      <x:c r="H1086" s="3" t="n">
        <x:v/>
      </x:c>
      <x:c r="I1086" s="3" t="n">
        <x:v>40344</x:v>
      </x:c>
      <x:c r="J1086" s="3" t="n">
        <x:v>41100</x:v>
      </x:c>
      <x:c r="K1086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87">
      <x:c r="A1087" t="str">
        <x:v>Microsoft Search Server 2010</x:v>
      </x:c>
      <x:c r="B1087" t="str">
        <x:v>All applicable</x:v>
      </x:c>
      <x:c r="C1087" t="str">
        <x:v>Service Pack 1</x:v>
      </x:c>
      <x:c r="D1087" t="str">
        <x:v>Fixed</x:v>
      </x:c>
      <x:c r="E1087" s="3" t="n">
        <x:v>40344</x:v>
      </x:c>
      <x:c r="F1087" s="3" t="n">
        <x:v>42290</x:v>
      </x:c>
      <x:c r="G1087" s="3" t="n">
        <x:v>44117</x:v>
      </x:c>
      <x:c r="H1087" s="3" t="n">
        <x:v/>
      </x:c>
      <x:c r="I1087" s="3" t="n">
        <x:v>40718</x:v>
      </x:c>
      <x:c r="J1087" s="3" t="n">
        <x:v>44117</x:v>
      </x:c>
      <x:c r="K1087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88">
      <x:c r="A1088" t="str">
        <x:v>Microsoft Search Server 2010</x:v>
      </x:c>
      <x:c r="B1088" t="str">
        <x:v>Express</x:v>
      </x:c>
      <x:c r="C1088" t="str">
        <x:v>Original Release</x:v>
      </x:c>
      <x:c r="D1088" t="str">
        <x:v>Fixed</x:v>
      </x:c>
      <x:c r="E1088" s="3" t="n">
        <x:v>40344</x:v>
      </x:c>
      <x:c r="F1088" s="3" t="n">
        <x:v>42290</x:v>
      </x:c>
      <x:c r="G1088" s="3" t="n">
        <x:v>44117</x:v>
      </x:c>
      <x:c r="H1088" s="3" t="n">
        <x:v/>
      </x:c>
      <x:c r="I1088" s="3" t="n">
        <x:v>40344</x:v>
      </x:c>
      <x:c r="J1088" s="3" t="n">
        <x:v>41100</x:v>
      </x:c>
      <x:c r="K1088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89">
      <x:c r="A1089" t="str">
        <x:v>Microsoft Search Server 2010</x:v>
      </x:c>
      <x:c r="B1089" t="str">
        <x:v>Express</x:v>
      </x:c>
      <x:c r="C1089" t="str">
        <x:v>Service Pack 1</x:v>
      </x:c>
      <x:c r="D1089" t="str">
        <x:v>Fixed</x:v>
      </x:c>
      <x:c r="E1089" s="3" t="n">
        <x:v>40344</x:v>
      </x:c>
      <x:c r="F1089" s="3" t="n">
        <x:v>42290</x:v>
      </x:c>
      <x:c r="G1089" s="3" t="n">
        <x:v>44117</x:v>
      </x:c>
      <x:c r="H1089" s="3" t="n">
        <x:v/>
      </x:c>
      <x:c r="I1089" s="3" t="n">
        <x:v>40718</x:v>
      </x:c>
      <x:c r="J1089" s="3" t="n">
        <x:v>44117</x:v>
      </x:c>
      <x:c r="K1089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90">
      <x:c r="A1090" t="str">
        <x:v>Microsoft SharePoint 2010 (for Internet Sites)</x:v>
      </x:c>
      <x:c r="B1090" t="str">
        <x:v>for Internet Sites Enterprise</x:v>
      </x:c>
      <x:c r="C1090" t="str">
        <x:v/>
      </x:c>
      <x:c r="D1090" t="str">
        <x:v>Fixed</x:v>
      </x:c>
      <x:c r="E1090" s="3" t="n">
        <x:v>40344</x:v>
      </x:c>
      <x:c r="F1090" s="3" t="n">
        <x:v>42290</x:v>
      </x:c>
      <x:c r="G1090" s="3" t="n">
        <x:v>44299</x:v>
      </x:c>
      <x:c r="H1090" s="3" t="n">
        <x:v/>
      </x:c>
      <x:c r="I1090" s="3" t="n">
        <x:v/>
      </x:c>
      <x:c r="J1090" s="3" t="n">
        <x:v/>
      </x:c>
      <x:c r="K1090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1091">
      <x:c r="A1091" t="str">
        <x:v>Microsoft SharePoint 2010 (for Internet Sites)</x:v>
      </x:c>
      <x:c r="B1091" t="str">
        <x:v>for Internet Sites Standard</x:v>
      </x:c>
      <x:c r="C1091" t="str">
        <x:v/>
      </x:c>
      <x:c r="D1091" t="str">
        <x:v>Fixed</x:v>
      </x:c>
      <x:c r="E1091" s="3" t="n">
        <x:v>40344</x:v>
      </x:c>
      <x:c r="F1091" s="3" t="n">
        <x:v>42290</x:v>
      </x:c>
      <x:c r="G1091" s="3" t="n">
        <x:v>44299</x:v>
      </x:c>
      <x:c r="H1091" s="3" t="n">
        <x:v/>
      </x:c>
      <x:c r="I1091" s="3" t="n">
        <x:v/>
      </x:c>
      <x:c r="J1091" s="3" t="n">
        <x:v/>
      </x:c>
      <x:c r="K1091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1092">
      <x:c r="A1092" t="str">
        <x:v>Microsoft SharePoint 2010 (Workspace, Designer)</x:v>
      </x:c>
      <x:c r="B1092" t="str">
        <x:v>Designer</x:v>
      </x:c>
      <x:c r="C1092" t="str">
        <x:v/>
      </x:c>
      <x:c r="D1092" t="str">
        <x:v>Fixed</x:v>
      </x:c>
      <x:c r="E1092" s="3" t="n">
        <x:v>40374</x:v>
      </x:c>
      <x:c r="F1092" s="3" t="n">
        <x:v>42290</x:v>
      </x:c>
      <x:c r="G1092" s="3" t="n">
        <x:v>44117</x:v>
      </x:c>
      <x:c r="H1092" s="3" t="n">
        <x:v/>
      </x:c>
      <x:c r="I1092" s="3" t="n">
        <x:v/>
      </x:c>
      <x:c r="J1092" s="3" t="n">
        <x:v/>
      </x:c>
      <x:c r="K1092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1093">
      <x:c r="A1093" t="str">
        <x:v>Microsoft SharePoint 2010 (Workspace, Designer)</x:v>
      </x:c>
      <x:c r="B1093" t="str">
        <x:v>Workspace</x:v>
      </x:c>
      <x:c r="C1093" t="str">
        <x:v/>
      </x:c>
      <x:c r="D1093" t="str">
        <x:v>Fixed</x:v>
      </x:c>
      <x:c r="E1093" s="3" t="n">
        <x:v>40374</x:v>
      </x:c>
      <x:c r="F1093" s="3" t="n">
        <x:v>42290</x:v>
      </x:c>
      <x:c r="G1093" s="3" t="n">
        <x:v>44117</x:v>
      </x:c>
      <x:c r="H1093" s="3" t="n">
        <x:v/>
      </x:c>
      <x:c r="I1093" s="3" t="n">
        <x:v/>
      </x:c>
      <x:c r="J1093" s="3" t="n">
        <x:v/>
      </x:c>
      <x:c r="K1093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1094">
      <x:c r="A1094" t="str">
        <x:v>Microsoft SharePoint Server 2010</x:v>
      </x:c>
      <x:c r="B1094" t="str">
        <x:v>Access Services</x:v>
      </x:c>
      <x:c r="C1094" t="str">
        <x:v>Original Release</x:v>
      </x:c>
      <x:c r="D1094" t="str">
        <x:v>Fixed</x:v>
      </x:c>
      <x:c r="E1094" s="3" t="n">
        <x:v>40374</x:v>
      </x:c>
      <x:c r="F1094" s="3" t="n">
        <x:v>42290</x:v>
      </x:c>
      <x:c r="G1094" s="3" t="n">
        <x:v>44299</x:v>
      </x:c>
      <x:c r="H1094" s="3" t="n">
        <x:v/>
      </x:c>
      <x:c r="I1094" s="3" t="n">
        <x:v>40374</x:v>
      </x:c>
      <x:c r="J1094" s="3" t="n">
        <x:v>41100</x:v>
      </x:c>
      <x:c r="K109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5">
      <x:c r="A1095" t="str">
        <x:v>Microsoft SharePoint Server 2010</x:v>
      </x:c>
      <x:c r="B1095" t="str">
        <x:v>Access Services</x:v>
      </x:c>
      <x:c r="C1095" t="str">
        <x:v>Service Pack 1</x:v>
      </x:c>
      <x:c r="D1095" t="str">
        <x:v>Fixed</x:v>
      </x:c>
      <x:c r="E1095" s="3" t="n">
        <x:v>40374</x:v>
      </x:c>
      <x:c r="F1095" s="3" t="n">
        <x:v>42290</x:v>
      </x:c>
      <x:c r="G1095" s="3" t="n">
        <x:v>44299</x:v>
      </x:c>
      <x:c r="H1095" s="3" t="n">
        <x:v/>
      </x:c>
      <x:c r="I1095" s="3" t="n">
        <x:v>40722</x:v>
      </x:c>
      <x:c r="J1095" s="3" t="n">
        <x:v>41926</x:v>
      </x:c>
      <x:c r="K109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6">
      <x:c r="A1096" t="str">
        <x:v>Microsoft SharePoint Server 2010</x:v>
      </x:c>
      <x:c r="B1096" t="str">
        <x:v>Access Services</x:v>
      </x:c>
      <x:c r="C1096" t="str">
        <x:v>Service Pack 2</x:v>
      </x:c>
      <x:c r="D1096" t="str">
        <x:v>Fixed</x:v>
      </x:c>
      <x:c r="E1096" s="3" t="n">
        <x:v>40374</x:v>
      </x:c>
      <x:c r="F1096" s="3" t="n">
        <x:v>42290</x:v>
      </x:c>
      <x:c r="G1096" s="3" t="n">
        <x:v>44299</x:v>
      </x:c>
      <x:c r="H1096" s="3" t="n">
        <x:v/>
      </x:c>
      <x:c r="I1096" s="3" t="n">
        <x:v>41478</x:v>
      </x:c>
      <x:c r="J1096" s="3" t="n">
        <x:v>44299</x:v>
      </x:c>
      <x:c r="K109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7">
      <x:c r="A1097" t="str">
        <x:v>Microsoft SharePoint Server 2010</x:v>
      </x:c>
      <x:c r="B1097" t="str">
        <x:v>All applicable</x:v>
      </x:c>
      <x:c r="C1097" t="str">
        <x:v>Original Release</x:v>
      </x:c>
      <x:c r="D1097" t="str">
        <x:v>Fixed</x:v>
      </x:c>
      <x:c r="E1097" s="3" t="n">
        <x:v>40374</x:v>
      </x:c>
      <x:c r="F1097" s="3" t="n">
        <x:v>42290</x:v>
      </x:c>
      <x:c r="G1097" s="3" t="n">
        <x:v>44299</x:v>
      </x:c>
      <x:c r="H1097" s="3" t="n">
        <x:v/>
      </x:c>
      <x:c r="I1097" s="3" t="n">
        <x:v>40374</x:v>
      </x:c>
      <x:c r="J1097" s="3" t="n">
        <x:v>41100</x:v>
      </x:c>
      <x:c r="K109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8">
      <x:c r="A1098" t="str">
        <x:v>Microsoft SharePoint Server 2010</x:v>
      </x:c>
      <x:c r="B1098" t="str">
        <x:v>All applicable</x:v>
      </x:c>
      <x:c r="C1098" t="str">
        <x:v>Service Pack 1</x:v>
      </x:c>
      <x:c r="D1098" t="str">
        <x:v>Fixed</x:v>
      </x:c>
      <x:c r="E1098" s="3" t="n">
        <x:v>40374</x:v>
      </x:c>
      <x:c r="F1098" s="3" t="n">
        <x:v>42290</x:v>
      </x:c>
      <x:c r="G1098" s="3" t="n">
        <x:v>44299</x:v>
      </x:c>
      <x:c r="H1098" s="3" t="n">
        <x:v/>
      </x:c>
      <x:c r="I1098" s="3" t="n">
        <x:v>40722</x:v>
      </x:c>
      <x:c r="J1098" s="3" t="n">
        <x:v>41926</x:v>
      </x:c>
      <x:c r="K109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9">
      <x:c r="A1099" t="str">
        <x:v>Microsoft SharePoint Server 2010</x:v>
      </x:c>
      <x:c r="B1099" t="str">
        <x:v>All applicable</x:v>
      </x:c>
      <x:c r="C1099" t="str">
        <x:v>Service Pack 2</x:v>
      </x:c>
      <x:c r="D1099" t="str">
        <x:v>Fixed</x:v>
      </x:c>
      <x:c r="E1099" s="3" t="n">
        <x:v>40374</x:v>
      </x:c>
      <x:c r="F1099" s="3" t="n">
        <x:v>42290</x:v>
      </x:c>
      <x:c r="G1099" s="3" t="n">
        <x:v>44299</x:v>
      </x:c>
      <x:c r="H1099" s="3" t="n">
        <x:v/>
      </x:c>
      <x:c r="I1099" s="3" t="n">
        <x:v>41478</x:v>
      </x:c>
      <x:c r="J1099" s="3" t="n">
        <x:v>44299</x:v>
      </x:c>
      <x:c r="K109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0">
      <x:c r="A1100" t="str">
        <x:v>Microsoft SharePoint Server 2010</x:v>
      </x:c>
      <x:c r="B1100" t="str">
        <x:v>Excel Services</x:v>
      </x:c>
      <x:c r="C1100" t="str">
        <x:v>Original Release</x:v>
      </x:c>
      <x:c r="D1100" t="str">
        <x:v>Fixed</x:v>
      </x:c>
      <x:c r="E1100" s="3" t="n">
        <x:v>40374</x:v>
      </x:c>
      <x:c r="F1100" s="3" t="n">
        <x:v>42290</x:v>
      </x:c>
      <x:c r="G1100" s="3" t="n">
        <x:v>44299</x:v>
      </x:c>
      <x:c r="H1100" s="3" t="n">
        <x:v/>
      </x:c>
      <x:c r="I1100" s="3" t="n">
        <x:v>40374</x:v>
      </x:c>
      <x:c r="J1100" s="3" t="n">
        <x:v>41100</x:v>
      </x:c>
      <x:c r="K110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1">
      <x:c r="A1101" t="str">
        <x:v>Microsoft SharePoint Server 2010</x:v>
      </x:c>
      <x:c r="B1101" t="str">
        <x:v>Excel Services</x:v>
      </x:c>
      <x:c r="C1101" t="str">
        <x:v>Service Pack 1</x:v>
      </x:c>
      <x:c r="D1101" t="str">
        <x:v>Fixed</x:v>
      </x:c>
      <x:c r="E1101" s="3" t="n">
        <x:v>40374</x:v>
      </x:c>
      <x:c r="F1101" s="3" t="n">
        <x:v>42290</x:v>
      </x:c>
      <x:c r="G1101" s="3" t="n">
        <x:v>44299</x:v>
      </x:c>
      <x:c r="H1101" s="3" t="n">
        <x:v/>
      </x:c>
      <x:c r="I1101" s="3" t="n">
        <x:v>40722</x:v>
      </x:c>
      <x:c r="J1101" s="3" t="n">
        <x:v>41926</x:v>
      </x:c>
      <x:c r="K110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2">
      <x:c r="A1102" t="str">
        <x:v>Microsoft SharePoint Server 2010</x:v>
      </x:c>
      <x:c r="B1102" t="str">
        <x:v>Excel Services</x:v>
      </x:c>
      <x:c r="C1102" t="str">
        <x:v>Service Pack 2</x:v>
      </x:c>
      <x:c r="D1102" t="str">
        <x:v>Fixed</x:v>
      </x:c>
      <x:c r="E1102" s="3" t="n">
        <x:v>40374</x:v>
      </x:c>
      <x:c r="F1102" s="3" t="n">
        <x:v>42290</x:v>
      </x:c>
      <x:c r="G1102" s="3" t="n">
        <x:v>44299</x:v>
      </x:c>
      <x:c r="H1102" s="3" t="n">
        <x:v/>
      </x:c>
      <x:c r="I1102" s="3" t="n">
        <x:v>41478</x:v>
      </x:c>
      <x:c r="J1102" s="3" t="n">
        <x:v>44299</x:v>
      </x:c>
      <x:c r="K110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3">
      <x:c r="A1103" t="str">
        <x:v>Microsoft SharePoint Server 2010</x:v>
      </x:c>
      <x:c r="B1103" t="str">
        <x:v>Performance Point Services</x:v>
      </x:c>
      <x:c r="C1103" t="str">
        <x:v>Original Release</x:v>
      </x:c>
      <x:c r="D1103" t="str">
        <x:v>Fixed</x:v>
      </x:c>
      <x:c r="E1103" s="3" t="n">
        <x:v>40374</x:v>
      </x:c>
      <x:c r="F1103" s="3" t="n">
        <x:v>42290</x:v>
      </x:c>
      <x:c r="G1103" s="3" t="n">
        <x:v>44299</x:v>
      </x:c>
      <x:c r="H1103" s="3" t="n">
        <x:v/>
      </x:c>
      <x:c r="I1103" s="3" t="n">
        <x:v>40374</x:v>
      </x:c>
      <x:c r="J1103" s="3" t="n">
        <x:v>41100</x:v>
      </x:c>
      <x:c r="K110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4">
      <x:c r="A1104" t="str">
        <x:v>Microsoft SharePoint Server 2010</x:v>
      </x:c>
      <x:c r="B1104" t="str">
        <x:v>Performance Point Services</x:v>
      </x:c>
      <x:c r="C1104" t="str">
        <x:v>Service Pack 1</x:v>
      </x:c>
      <x:c r="D1104" t="str">
        <x:v>Fixed</x:v>
      </x:c>
      <x:c r="E1104" s="3" t="n">
        <x:v>40374</x:v>
      </x:c>
      <x:c r="F1104" s="3" t="n">
        <x:v>42290</x:v>
      </x:c>
      <x:c r="G1104" s="3" t="n">
        <x:v>44299</x:v>
      </x:c>
      <x:c r="H1104" s="3" t="n">
        <x:v/>
      </x:c>
      <x:c r="I1104" s="3" t="n">
        <x:v>40722</x:v>
      </x:c>
      <x:c r="J1104" s="3" t="n">
        <x:v>41926</x:v>
      </x:c>
      <x:c r="K110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5">
      <x:c r="A1105" t="str">
        <x:v>Microsoft SharePoint Server 2010</x:v>
      </x:c>
      <x:c r="B1105" t="str">
        <x:v>Performance Point Services</x:v>
      </x:c>
      <x:c r="C1105" t="str">
        <x:v>Service Pack 2</x:v>
      </x:c>
      <x:c r="D1105" t="str">
        <x:v>Fixed</x:v>
      </x:c>
      <x:c r="E1105" s="3" t="n">
        <x:v>40374</x:v>
      </x:c>
      <x:c r="F1105" s="3" t="n">
        <x:v>42290</x:v>
      </x:c>
      <x:c r="G1105" s="3" t="n">
        <x:v>44299</x:v>
      </x:c>
      <x:c r="H1105" s="3" t="n">
        <x:v/>
      </x:c>
      <x:c r="I1105" s="3" t="n">
        <x:v>41478</x:v>
      </x:c>
      <x:c r="J1105" s="3" t="n">
        <x:v>44299</x:v>
      </x:c>
      <x:c r="K110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106">
      <x:c r="A1106" t="str">
        <x:v>Microsoft Silverlight 2</x:v>
      </x:c>
      <x:c r="B1106" t="str">
        <x:v/>
      </x:c>
      <x:c r="C1106" t="str">
        <x:v/>
      </x:c>
      <x:c r="D1106" t="str">
        <x:v>Fixed</x:v>
      </x:c>
      <x:c r="E1106" s="3" t="n">
        <x:v>39731</x:v>
      </x:c>
      <x:c r="F1106" s="3" t="n">
        <x:v>40463</x:v>
      </x:c>
      <x:c r="G1106" s="3" t="n">
        <x:v/>
      </x:c>
      <x:c r="H1106" s="3" t="n">
        <x:v/>
      </x:c>
      <x:c r="I1106" s="3" t="n">
        <x:v/>
      </x:c>
      <x:c r="J1106" s="3" t="n">
        <x:v/>
      </x:c>
      <x:c r="K1106" t="str">
        <x:f>=HYPERLINK("https://learn.microsoft.com/lifecycle/products/microsoft-silverlight-2?branch=live", "https://learn.microsoft.com/lifecycle/products/microsoft-silverlight-2?branch=live")</x:f>
        <x:v>https://learn.microsoft.com/lifecycle/products/microsoft-silverlight-2?branch=live</x:v>
      </x:c>
    </x:row>
    <x:row r="1107">
      <x:c r="A1107" t="str">
        <x:v>Microsoft Silverlight 3</x:v>
      </x:c>
      <x:c r="B1107" t="str">
        <x:v/>
      </x:c>
      <x:c r="C1107" t="str">
        <x:v/>
      </x:c>
      <x:c r="D1107" t="str">
        <x:v>Fixed</x:v>
      </x:c>
      <x:c r="E1107" s="3" t="n">
        <x:v>40003</x:v>
      </x:c>
      <x:c r="F1107" s="3" t="n">
        <x:v>40645</x:v>
      </x:c>
      <x:c r="G1107" s="3" t="n">
        <x:v/>
      </x:c>
      <x:c r="H1107" s="3" t="n">
        <x:v/>
      </x:c>
      <x:c r="I1107" s="3" t="n">
        <x:v/>
      </x:c>
      <x:c r="J1107" s="3" t="n">
        <x:v/>
      </x:c>
      <x:c r="K1107" t="str">
        <x:f>=HYPERLINK("https://learn.microsoft.com/lifecycle/products/microsoft-silverlight-3?branch=live", "https://learn.microsoft.com/lifecycle/products/microsoft-silverlight-3?branch=live")</x:f>
        <x:v>https://learn.microsoft.com/lifecycle/products/microsoft-silverlight-3?branch=live</x:v>
      </x:c>
    </x:row>
    <x:row r="1108">
      <x:c r="A1108" t="str">
        <x:v>Microsoft Solution for Hosted Messaging and Collaboration 3.5</x:v>
      </x:c>
      <x:c r="B1108" t="str">
        <x:v/>
      </x:c>
      <x:c r="C1108" t="str">
        <x:v/>
      </x:c>
      <x:c r="D1108" t="str">
        <x:v>Fixed</x:v>
      </x:c>
      <x:c r="E1108" s="3" t="n">
        <x:v>39139</x:v>
      </x:c>
      <x:c r="F1108" s="3" t="n">
        <x:v>40736</x:v>
      </x:c>
      <x:c r="G1108" s="3" t="n">
        <x:v/>
      </x:c>
      <x:c r="H1108" s="3" t="n">
        <x:v/>
      </x:c>
      <x:c r="I1108" s="3" t="n">
        <x:v/>
      </x:c>
      <x:c r="J1108" s="3" t="n">
        <x:v/>
      </x:c>
      <x:c r="K1108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1109">
      <x:c r="A1109" t="str">
        <x:v>Microsoft Solution for Hosted Messaging and Collaboration 4.0</x:v>
      </x:c>
      <x:c r="B1109" t="str">
        <x:v/>
      </x:c>
      <x:c r="C1109" t="str">
        <x:v/>
      </x:c>
      <x:c r="D1109" t="str">
        <x:v>Fixed</x:v>
      </x:c>
      <x:c r="E1109" s="3" t="n">
        <x:v>39278</x:v>
      </x:c>
      <x:c r="F1109" s="3" t="n">
        <x:v>40889</x:v>
      </x:c>
      <x:c r="G1109" s="3" t="n">
        <x:v/>
      </x:c>
      <x:c r="H1109" s="3" t="n">
        <x:v/>
      </x:c>
      <x:c r="I1109" s="3" t="n">
        <x:v/>
      </x:c>
      <x:c r="J1109" s="3" t="n">
        <x:v/>
      </x:c>
      <x:c r="K1109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1110">
      <x:c r="A1110" t="str">
        <x:v>Microsoft Solution for Hosted Messaging and Collaboration 4.5</x:v>
      </x:c>
      <x:c r="B1110" t="str">
        <x:v/>
      </x:c>
      <x:c r="C1110" t="str">
        <x:v/>
      </x:c>
      <x:c r="D1110" t="str">
        <x:v>Fixed</x:v>
      </x:c>
      <x:c r="E1110" s="3" t="n">
        <x:v>39702</x:v>
      </x:c>
      <x:c r="F1110" s="3" t="n">
        <x:v>40889</x:v>
      </x:c>
      <x:c r="G1110" s="3" t="n">
        <x:v/>
      </x:c>
      <x:c r="H1110" s="3" t="n">
        <x:v/>
      </x:c>
      <x:c r="I1110" s="3" t="n">
        <x:v/>
      </x:c>
      <x:c r="J1110" s="3" t="n">
        <x:v/>
      </x:c>
      <x:c r="K1110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1111">
      <x:c r="A1111" t="str">
        <x:v>Microsoft Speech Server 2004</x:v>
      </x:c>
      <x:c r="B1111" t="str">
        <x:v>Enterprise</x:v>
      </x:c>
      <x:c r="C1111" t="str">
        <x:v/>
      </x:c>
      <x:c r="D1111" t="str">
        <x:v>Fixed</x:v>
      </x:c>
      <x:c r="E1111" s="3" t="n">
        <x:v>38105</x:v>
      </x:c>
      <x:c r="F1111" s="3" t="n">
        <x:v>40008</x:v>
      </x:c>
      <x:c r="G1111" s="3" t="n">
        <x:v>41828</x:v>
      </x:c>
      <x:c r="H1111" s="3" t="n">
        <x:v/>
      </x:c>
      <x:c r="I1111" s="3" t="n">
        <x:v/>
      </x:c>
      <x:c r="J1111" s="3" t="n">
        <x:v/>
      </x:c>
      <x:c r="K1111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112">
      <x:c r="A1112" t="str">
        <x:v>Microsoft Speech Server 2004</x:v>
      </x:c>
      <x:c r="B1112" t="str">
        <x:v>Standard</x:v>
      </x:c>
      <x:c r="C1112" t="str">
        <x:v/>
      </x:c>
      <x:c r="D1112" t="str">
        <x:v>Fixed</x:v>
      </x:c>
      <x:c r="E1112" s="3" t="n">
        <x:v>38105</x:v>
      </x:c>
      <x:c r="F1112" s="3" t="n">
        <x:v>40008</x:v>
      </x:c>
      <x:c r="G1112" s="3" t="n">
        <x:v>41828</x:v>
      </x:c>
      <x:c r="H1112" s="3" t="n">
        <x:v/>
      </x:c>
      <x:c r="I1112" s="3" t="n">
        <x:v/>
      </x:c>
      <x:c r="J1112" s="3" t="n">
        <x:v/>
      </x:c>
      <x:c r="K1112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113">
      <x:c r="A1113" t="str">
        <x:v>Microsoft Speech Server 2004 R2</x:v>
      </x:c>
      <x:c r="B1113" t="str">
        <x:v>Enterprise</x:v>
      </x:c>
      <x:c r="C1113" t="str">
        <x:v/>
      </x:c>
      <x:c r="D1113" t="str">
        <x:v>Fixed</x:v>
      </x:c>
      <x:c r="E1113" s="3" t="n">
        <x:v>38555</x:v>
      </x:c>
      <x:c r="F1113" s="3" t="n">
        <x:v>40463</x:v>
      </x:c>
      <x:c r="G1113" s="3" t="n">
        <x:v>42290</x:v>
      </x:c>
      <x:c r="H1113" s="3" t="n">
        <x:v/>
      </x:c>
      <x:c r="I1113" s="3" t="n">
        <x:v/>
      </x:c>
      <x:c r="J1113" s="3" t="n">
        <x:v/>
      </x:c>
      <x:c r="K1113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114">
      <x:c r="A1114" t="str">
        <x:v>Microsoft Speech Server 2004 R2</x:v>
      </x:c>
      <x:c r="B1114" t="str">
        <x:v>Standard</x:v>
      </x:c>
      <x:c r="C1114" t="str">
        <x:v/>
      </x:c>
      <x:c r="D1114" t="str">
        <x:v>Fixed</x:v>
      </x:c>
      <x:c r="E1114" s="3" t="n">
        <x:v>38555</x:v>
      </x:c>
      <x:c r="F1114" s="3" t="n">
        <x:v>40463</x:v>
      </x:c>
      <x:c r="G1114" s="3" t="n">
        <x:v>42290</x:v>
      </x:c>
      <x:c r="H1114" s="3" t="n">
        <x:v/>
      </x:c>
      <x:c r="I1114" s="3" t="n">
        <x:v/>
      </x:c>
      <x:c r="J1114" s="3" t="n">
        <x:v/>
      </x:c>
      <x:c r="K1114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115">
      <x:c r="A1115" t="str">
        <x:v>Microsoft SQL Server 2005</x:v>
      </x:c>
      <x:c r="B1115" t="str">
        <x:v>Compact</x:v>
      </x:c>
      <x:c r="C1115" t="str">
        <x:v>Original Release</x:v>
      </x:c>
      <x:c r="D1115" t="str">
        <x:v>Fixed</x:v>
      </x:c>
      <x:c r="E1115" s="3" t="n">
        <x:v>38731</x:v>
      </x:c>
      <x:c r="F1115" s="3" t="n">
        <x:v>40645</x:v>
      </x:c>
      <x:c r="G1115" s="3" t="n">
        <x:v>42472</x:v>
      </x:c>
      <x:c r="H1115" s="3" t="n">
        <x:v/>
      </x:c>
      <x:c r="I1115" s="3" t="n">
        <x:v>38731</x:v>
      </x:c>
      <x:c r="J1115" s="3" t="n">
        <x:v>39273</x:v>
      </x:c>
      <x:c r="K111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6">
      <x:c r="A1116" t="str">
        <x:v>Microsoft SQL Server 2005</x:v>
      </x:c>
      <x:c r="B1116" t="str">
        <x:v>Compact</x:v>
      </x:c>
      <x:c r="C1116" t="str">
        <x:v>Service Pack 1</x:v>
      </x:c>
      <x:c r="D1116" t="str">
        <x:v>Fixed</x:v>
      </x:c>
      <x:c r="E1116" s="3" t="n">
        <x:v>38731</x:v>
      </x:c>
      <x:c r="F1116" s="3" t="n">
        <x:v>40645</x:v>
      </x:c>
      <x:c r="G1116" s="3" t="n">
        <x:v>42472</x:v>
      </x:c>
      <x:c r="H1116" s="3" t="n">
        <x:v/>
      </x:c>
      <x:c r="I1116" s="3" t="n">
        <x:v>38825</x:v>
      </x:c>
      <x:c r="J1116" s="3" t="n">
        <x:v>39546</x:v>
      </x:c>
      <x:c r="K111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7">
      <x:c r="A1117" t="str">
        <x:v>Microsoft SQL Server 2005</x:v>
      </x:c>
      <x:c r="B1117" t="str">
        <x:v>Compact</x:v>
      </x:c>
      <x:c r="C1117" t="str">
        <x:v>Service Pack 2</x:v>
      </x:c>
      <x:c r="D1117" t="str">
        <x:v>Fixed</x:v>
      </x:c>
      <x:c r="E1117" s="3" t="n">
        <x:v>38731</x:v>
      </x:c>
      <x:c r="F1117" s="3" t="n">
        <x:v>40645</x:v>
      </x:c>
      <x:c r="G1117" s="3" t="n">
        <x:v>42472</x:v>
      </x:c>
      <x:c r="H1117" s="3" t="n">
        <x:v/>
      </x:c>
      <x:c r="I1117" s="3" t="n">
        <x:v>39132</x:v>
      </x:c>
      <x:c r="J1117" s="3" t="n">
        <x:v>40190</x:v>
      </x:c>
      <x:c r="K111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8">
      <x:c r="A1118" t="str">
        <x:v>Microsoft SQL Server 2005</x:v>
      </x:c>
      <x:c r="B1118" t="str">
        <x:v>Compact</x:v>
      </x:c>
      <x:c r="C1118" t="str">
        <x:v>Service Pack 3</x:v>
      </x:c>
      <x:c r="D1118" t="str">
        <x:v>Fixed</x:v>
      </x:c>
      <x:c r="E1118" s="3" t="n">
        <x:v>38731</x:v>
      </x:c>
      <x:c r="F1118" s="3" t="n">
        <x:v>40645</x:v>
      </x:c>
      <x:c r="G1118" s="3" t="n">
        <x:v>42472</x:v>
      </x:c>
      <x:c r="H1118" s="3" t="n">
        <x:v/>
      </x:c>
      <x:c r="I1118" s="3" t="n">
        <x:v>39797</x:v>
      </x:c>
      <x:c r="J1118" s="3" t="n">
        <x:v>40918</x:v>
      </x:c>
      <x:c r="K111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9">
      <x:c r="A1119" t="str">
        <x:v>Microsoft SQL Server 2005</x:v>
      </x:c>
      <x:c r="B1119" t="str">
        <x:v>Compact</x:v>
      </x:c>
      <x:c r="C1119" t="str">
        <x:v>Service Pack 4</x:v>
      </x:c>
      <x:c r="D1119" t="str">
        <x:v>Fixed</x:v>
      </x:c>
      <x:c r="E1119" s="3" t="n">
        <x:v>38731</x:v>
      </x:c>
      <x:c r="F1119" s="3" t="n">
        <x:v>40645</x:v>
      </x:c>
      <x:c r="G1119" s="3" t="n">
        <x:v>42472</x:v>
      </x:c>
      <x:c r="H1119" s="3" t="n">
        <x:v/>
      </x:c>
      <x:c r="I1119" s="3" t="n">
        <x:v>40525</x:v>
      </x:c>
      <x:c r="J1119" s="3" t="n">
        <x:v>42472</x:v>
      </x:c>
      <x:c r="K111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0">
      <x:c r="A1120" t="str">
        <x:v>Microsoft SQL Server 2005</x:v>
      </x:c>
      <x:c r="B1120" t="str">
        <x:v>Developer</x:v>
      </x:c>
      <x:c r="C1120" t="str">
        <x:v>Original Release</x:v>
      </x:c>
      <x:c r="D1120" t="str">
        <x:v>Fixed</x:v>
      </x:c>
      <x:c r="E1120" s="3" t="n">
        <x:v>38731</x:v>
      </x:c>
      <x:c r="F1120" s="3" t="n">
        <x:v>40645</x:v>
      </x:c>
      <x:c r="G1120" s="3" t="n">
        <x:v>42472</x:v>
      </x:c>
      <x:c r="H1120" s="3" t="n">
        <x:v/>
      </x:c>
      <x:c r="I1120" s="3" t="n">
        <x:v>38731</x:v>
      </x:c>
      <x:c r="J1120" s="3" t="n">
        <x:v>39273</x:v>
      </x:c>
      <x:c r="K112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1">
      <x:c r="A1121" t="str">
        <x:v>Microsoft SQL Server 2005</x:v>
      </x:c>
      <x:c r="B1121" t="str">
        <x:v>Developer</x:v>
      </x:c>
      <x:c r="C1121" t="str">
        <x:v>Service Pack 1</x:v>
      </x:c>
      <x:c r="D1121" t="str">
        <x:v>Fixed</x:v>
      </x:c>
      <x:c r="E1121" s="3" t="n">
        <x:v>38731</x:v>
      </x:c>
      <x:c r="F1121" s="3" t="n">
        <x:v>40645</x:v>
      </x:c>
      <x:c r="G1121" s="3" t="n">
        <x:v>42472</x:v>
      </x:c>
      <x:c r="H1121" s="3" t="n">
        <x:v/>
      </x:c>
      <x:c r="I1121" s="3" t="n">
        <x:v>38825</x:v>
      </x:c>
      <x:c r="J1121" s="3" t="n">
        <x:v>39546</x:v>
      </x:c>
      <x:c r="K112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2">
      <x:c r="A1122" t="str">
        <x:v>Microsoft SQL Server 2005</x:v>
      </x:c>
      <x:c r="B1122" t="str">
        <x:v>Developer</x:v>
      </x:c>
      <x:c r="C1122" t="str">
        <x:v>Service Pack 2</x:v>
      </x:c>
      <x:c r="D1122" t="str">
        <x:v>Fixed</x:v>
      </x:c>
      <x:c r="E1122" s="3" t="n">
        <x:v>38731</x:v>
      </x:c>
      <x:c r="F1122" s="3" t="n">
        <x:v>40645</x:v>
      </x:c>
      <x:c r="G1122" s="3" t="n">
        <x:v>42472</x:v>
      </x:c>
      <x:c r="H1122" s="3" t="n">
        <x:v/>
      </x:c>
      <x:c r="I1122" s="3" t="n">
        <x:v>39132</x:v>
      </x:c>
      <x:c r="J1122" s="3" t="n">
        <x:v>40190</x:v>
      </x:c>
      <x:c r="K112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3">
      <x:c r="A1123" t="str">
        <x:v>Microsoft SQL Server 2005</x:v>
      </x:c>
      <x:c r="B1123" t="str">
        <x:v>Developer</x:v>
      </x:c>
      <x:c r="C1123" t="str">
        <x:v>Service Pack 3</x:v>
      </x:c>
      <x:c r="D1123" t="str">
        <x:v>Fixed</x:v>
      </x:c>
      <x:c r="E1123" s="3" t="n">
        <x:v>38731</x:v>
      </x:c>
      <x:c r="F1123" s="3" t="n">
        <x:v>40645</x:v>
      </x:c>
      <x:c r="G1123" s="3" t="n">
        <x:v>42472</x:v>
      </x:c>
      <x:c r="H1123" s="3" t="n">
        <x:v/>
      </x:c>
      <x:c r="I1123" s="3" t="n">
        <x:v>39797</x:v>
      </x:c>
      <x:c r="J1123" s="3" t="n">
        <x:v>40918</x:v>
      </x:c>
      <x:c r="K112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4">
      <x:c r="A1124" t="str">
        <x:v>Microsoft SQL Server 2005</x:v>
      </x:c>
      <x:c r="B1124" t="str">
        <x:v>Developer</x:v>
      </x:c>
      <x:c r="C1124" t="str">
        <x:v>Service Pack 4</x:v>
      </x:c>
      <x:c r="D1124" t="str">
        <x:v>Fixed</x:v>
      </x:c>
      <x:c r="E1124" s="3" t="n">
        <x:v>38731</x:v>
      </x:c>
      <x:c r="F1124" s="3" t="n">
        <x:v>40645</x:v>
      </x:c>
      <x:c r="G1124" s="3" t="n">
        <x:v>42472</x:v>
      </x:c>
      <x:c r="H1124" s="3" t="n">
        <x:v/>
      </x:c>
      <x:c r="I1124" s="3" t="n">
        <x:v>40525</x:v>
      </x:c>
      <x:c r="J1124" s="3" t="n">
        <x:v>42472</x:v>
      </x:c>
      <x:c r="K112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5">
      <x:c r="A1125" t="str">
        <x:v>Microsoft SQL Server 2005</x:v>
      </x:c>
      <x:c r="B1125" t="str">
        <x:v>Embedded</x:v>
      </x:c>
      <x:c r="C1125" t="str">
        <x:v>Original Release</x:v>
      </x:c>
      <x:c r="D1125" t="str">
        <x:v>Fixed</x:v>
      </x:c>
      <x:c r="E1125" s="3" t="n">
        <x:v>38731</x:v>
      </x:c>
      <x:c r="F1125" s="3" t="n">
        <x:v>40645</x:v>
      </x:c>
      <x:c r="G1125" s="3" t="n">
        <x:v>42472</x:v>
      </x:c>
      <x:c r="H1125" s="3" t="n">
        <x:v/>
      </x:c>
      <x:c r="I1125" s="3" t="n">
        <x:v>38731</x:v>
      </x:c>
      <x:c r="J1125" s="3" t="n">
        <x:v>39273</x:v>
      </x:c>
      <x:c r="K112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6">
      <x:c r="A1126" t="str">
        <x:v>Microsoft SQL Server 2005</x:v>
      </x:c>
      <x:c r="B1126" t="str">
        <x:v>Embedded</x:v>
      </x:c>
      <x:c r="C1126" t="str">
        <x:v>Service Pack 1</x:v>
      </x:c>
      <x:c r="D1126" t="str">
        <x:v>Fixed</x:v>
      </x:c>
      <x:c r="E1126" s="3" t="n">
        <x:v>38731</x:v>
      </x:c>
      <x:c r="F1126" s="3" t="n">
        <x:v>40645</x:v>
      </x:c>
      <x:c r="G1126" s="3" t="n">
        <x:v>42472</x:v>
      </x:c>
      <x:c r="H1126" s="3" t="n">
        <x:v/>
      </x:c>
      <x:c r="I1126" s="3" t="n">
        <x:v>38825</x:v>
      </x:c>
      <x:c r="J1126" s="3" t="n">
        <x:v>39546</x:v>
      </x:c>
      <x:c r="K112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7">
      <x:c r="A1127" t="str">
        <x:v>Microsoft SQL Server 2005</x:v>
      </x:c>
      <x:c r="B1127" t="str">
        <x:v>Embedded</x:v>
      </x:c>
      <x:c r="C1127" t="str">
        <x:v>Service Pack 2</x:v>
      </x:c>
      <x:c r="D1127" t="str">
        <x:v>Fixed</x:v>
      </x:c>
      <x:c r="E1127" s="3" t="n">
        <x:v>38731</x:v>
      </x:c>
      <x:c r="F1127" s="3" t="n">
        <x:v>40645</x:v>
      </x:c>
      <x:c r="G1127" s="3" t="n">
        <x:v>42472</x:v>
      </x:c>
      <x:c r="H1127" s="3" t="n">
        <x:v/>
      </x:c>
      <x:c r="I1127" s="3" t="n">
        <x:v>39132</x:v>
      </x:c>
      <x:c r="J1127" s="3" t="n">
        <x:v>40190</x:v>
      </x:c>
      <x:c r="K112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8">
      <x:c r="A1128" t="str">
        <x:v>Microsoft SQL Server 2005</x:v>
      </x:c>
      <x:c r="B1128" t="str">
        <x:v>Embedded</x:v>
      </x:c>
      <x:c r="C1128" t="str">
        <x:v>Service Pack 3</x:v>
      </x:c>
      <x:c r="D1128" t="str">
        <x:v>Fixed</x:v>
      </x:c>
      <x:c r="E1128" s="3" t="n">
        <x:v>38731</x:v>
      </x:c>
      <x:c r="F1128" s="3" t="n">
        <x:v>40645</x:v>
      </x:c>
      <x:c r="G1128" s="3" t="n">
        <x:v>42472</x:v>
      </x:c>
      <x:c r="H1128" s="3" t="n">
        <x:v/>
      </x:c>
      <x:c r="I1128" s="3" t="n">
        <x:v>39797</x:v>
      </x:c>
      <x:c r="J1128" s="3" t="n">
        <x:v>40918</x:v>
      </x:c>
      <x:c r="K112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9">
      <x:c r="A1129" t="str">
        <x:v>Microsoft SQL Server 2005</x:v>
      </x:c>
      <x:c r="B1129" t="str">
        <x:v>Embedded</x:v>
      </x:c>
      <x:c r="C1129" t="str">
        <x:v>Service Pack 4</x:v>
      </x:c>
      <x:c r="D1129" t="str">
        <x:v>Fixed</x:v>
      </x:c>
      <x:c r="E1129" s="3" t="n">
        <x:v>38731</x:v>
      </x:c>
      <x:c r="F1129" s="3" t="n">
        <x:v>40645</x:v>
      </x:c>
      <x:c r="G1129" s="3" t="n">
        <x:v>42472</x:v>
      </x:c>
      <x:c r="H1129" s="3" t="n">
        <x:v/>
      </x:c>
      <x:c r="I1129" s="3" t="n">
        <x:v>40525</x:v>
      </x:c>
      <x:c r="J1129" s="3" t="n">
        <x:v>42472</x:v>
      </x:c>
      <x:c r="K112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0">
      <x:c r="A1130" t="str">
        <x:v>Microsoft SQL Server 2005</x:v>
      </x:c>
      <x:c r="B1130" t="str">
        <x:v>Enterprise</x:v>
      </x:c>
      <x:c r="C1130" t="str">
        <x:v>Original Release</x:v>
      </x:c>
      <x:c r="D1130" t="str">
        <x:v>Fixed</x:v>
      </x:c>
      <x:c r="E1130" s="3" t="n">
        <x:v>38731</x:v>
      </x:c>
      <x:c r="F1130" s="3" t="n">
        <x:v>40645</x:v>
      </x:c>
      <x:c r="G1130" s="3" t="n">
        <x:v>42472</x:v>
      </x:c>
      <x:c r="H1130" s="3" t="n">
        <x:v/>
      </x:c>
      <x:c r="I1130" s="3" t="n">
        <x:v>38731</x:v>
      </x:c>
      <x:c r="J1130" s="3" t="n">
        <x:v>39273</x:v>
      </x:c>
      <x:c r="K113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1">
      <x:c r="A1131" t="str">
        <x:v>Microsoft SQL Server 2005</x:v>
      </x:c>
      <x:c r="B1131" t="str">
        <x:v>Enterprise</x:v>
      </x:c>
      <x:c r="C1131" t="str">
        <x:v>Service Pack 1</x:v>
      </x:c>
      <x:c r="D1131" t="str">
        <x:v>Fixed</x:v>
      </x:c>
      <x:c r="E1131" s="3" t="n">
        <x:v>38731</x:v>
      </x:c>
      <x:c r="F1131" s="3" t="n">
        <x:v>40645</x:v>
      </x:c>
      <x:c r="G1131" s="3" t="n">
        <x:v>42472</x:v>
      </x:c>
      <x:c r="H1131" s="3" t="n">
        <x:v/>
      </x:c>
      <x:c r="I1131" s="3" t="n">
        <x:v>38825</x:v>
      </x:c>
      <x:c r="J1131" s="3" t="n">
        <x:v>39546</x:v>
      </x:c>
      <x:c r="K113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2">
      <x:c r="A1132" t="str">
        <x:v>Microsoft SQL Server 2005</x:v>
      </x:c>
      <x:c r="B1132" t="str">
        <x:v>Enterprise</x:v>
      </x:c>
      <x:c r="C1132" t="str">
        <x:v>Service Pack 2</x:v>
      </x:c>
      <x:c r="D1132" t="str">
        <x:v>Fixed</x:v>
      </x:c>
      <x:c r="E1132" s="3" t="n">
        <x:v>38731</x:v>
      </x:c>
      <x:c r="F1132" s="3" t="n">
        <x:v>40645</x:v>
      </x:c>
      <x:c r="G1132" s="3" t="n">
        <x:v>42472</x:v>
      </x:c>
      <x:c r="H1132" s="3" t="n">
        <x:v/>
      </x:c>
      <x:c r="I1132" s="3" t="n">
        <x:v>39132</x:v>
      </x:c>
      <x:c r="J1132" s="3" t="n">
        <x:v>40190</x:v>
      </x:c>
      <x:c r="K113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3">
      <x:c r="A1133" t="str">
        <x:v>Microsoft SQL Server 2005</x:v>
      </x:c>
      <x:c r="B1133" t="str">
        <x:v>Enterprise</x:v>
      </x:c>
      <x:c r="C1133" t="str">
        <x:v>Service Pack 3</x:v>
      </x:c>
      <x:c r="D1133" t="str">
        <x:v>Fixed</x:v>
      </x:c>
      <x:c r="E1133" s="3" t="n">
        <x:v>38731</x:v>
      </x:c>
      <x:c r="F1133" s="3" t="n">
        <x:v>40645</x:v>
      </x:c>
      <x:c r="G1133" s="3" t="n">
        <x:v>42472</x:v>
      </x:c>
      <x:c r="H1133" s="3" t="n">
        <x:v/>
      </x:c>
      <x:c r="I1133" s="3" t="n">
        <x:v>39797</x:v>
      </x:c>
      <x:c r="J1133" s="3" t="n">
        <x:v>40918</x:v>
      </x:c>
      <x:c r="K113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4">
      <x:c r="A1134" t="str">
        <x:v>Microsoft SQL Server 2005</x:v>
      </x:c>
      <x:c r="B1134" t="str">
        <x:v>Enterprise</x:v>
      </x:c>
      <x:c r="C1134" t="str">
        <x:v>Service Pack 4</x:v>
      </x:c>
      <x:c r="D1134" t="str">
        <x:v>Fixed</x:v>
      </x:c>
      <x:c r="E1134" s="3" t="n">
        <x:v>38731</x:v>
      </x:c>
      <x:c r="F1134" s="3" t="n">
        <x:v>40645</x:v>
      </x:c>
      <x:c r="G1134" s="3" t="n">
        <x:v>42472</x:v>
      </x:c>
      <x:c r="H1134" s="3" t="n">
        <x:v/>
      </x:c>
      <x:c r="I1134" s="3" t="n">
        <x:v>40525</x:v>
      </x:c>
      <x:c r="J1134" s="3" t="n">
        <x:v>42472</x:v>
      </x:c>
      <x:c r="K113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5">
      <x:c r="A1135" t="str">
        <x:v>Microsoft SQL Server 2005</x:v>
      </x:c>
      <x:c r="B1135" t="str">
        <x:v>Enterprise for Itanium-based Systems</x:v>
      </x:c>
      <x:c r="C1135" t="str">
        <x:v>Original Release</x:v>
      </x:c>
      <x:c r="D1135" t="str">
        <x:v>Fixed</x:v>
      </x:c>
      <x:c r="E1135" s="3" t="n">
        <x:v>38731</x:v>
      </x:c>
      <x:c r="F1135" s="3" t="n">
        <x:v>40645</x:v>
      </x:c>
      <x:c r="G1135" s="3" t="n">
        <x:v>42472</x:v>
      </x:c>
      <x:c r="H1135" s="3" t="n">
        <x:v/>
      </x:c>
      <x:c r="I1135" s="3" t="n">
        <x:v>38731</x:v>
      </x:c>
      <x:c r="J1135" s="3" t="n">
        <x:v>39273</x:v>
      </x:c>
      <x:c r="K113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6">
      <x:c r="A1136" t="str">
        <x:v>Microsoft SQL Server 2005</x:v>
      </x:c>
      <x:c r="B1136" t="str">
        <x:v>Enterprise for Itanium-based Systems</x:v>
      </x:c>
      <x:c r="C1136" t="str">
        <x:v>Service Pack 1</x:v>
      </x:c>
      <x:c r="D1136" t="str">
        <x:v>Fixed</x:v>
      </x:c>
      <x:c r="E1136" s="3" t="n">
        <x:v>38731</x:v>
      </x:c>
      <x:c r="F1136" s="3" t="n">
        <x:v>40645</x:v>
      </x:c>
      <x:c r="G1136" s="3" t="n">
        <x:v>42472</x:v>
      </x:c>
      <x:c r="H1136" s="3" t="n">
        <x:v/>
      </x:c>
      <x:c r="I1136" s="3" t="n">
        <x:v>38825</x:v>
      </x:c>
      <x:c r="J1136" s="3" t="n">
        <x:v>39546</x:v>
      </x:c>
      <x:c r="K113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7">
      <x:c r="A1137" t="str">
        <x:v>Microsoft SQL Server 2005</x:v>
      </x:c>
      <x:c r="B1137" t="str">
        <x:v>Enterprise for Itanium-based Systems</x:v>
      </x:c>
      <x:c r="C1137" t="str">
        <x:v>Service Pack 2</x:v>
      </x:c>
      <x:c r="D1137" t="str">
        <x:v>Fixed</x:v>
      </x:c>
      <x:c r="E1137" s="3" t="n">
        <x:v>38731</x:v>
      </x:c>
      <x:c r="F1137" s="3" t="n">
        <x:v>40645</x:v>
      </x:c>
      <x:c r="G1137" s="3" t="n">
        <x:v>42472</x:v>
      </x:c>
      <x:c r="H1137" s="3" t="n">
        <x:v/>
      </x:c>
      <x:c r="I1137" s="3" t="n">
        <x:v>39132</x:v>
      </x:c>
      <x:c r="J1137" s="3" t="n">
        <x:v>40190</x:v>
      </x:c>
      <x:c r="K113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8">
      <x:c r="A1138" t="str">
        <x:v>Microsoft SQL Server 2005</x:v>
      </x:c>
      <x:c r="B1138" t="str">
        <x:v>Enterprise for Itanium-based Systems</x:v>
      </x:c>
      <x:c r="C1138" t="str">
        <x:v>Service Pack 3</x:v>
      </x:c>
      <x:c r="D1138" t="str">
        <x:v>Fixed</x:v>
      </x:c>
      <x:c r="E1138" s="3" t="n">
        <x:v>38731</x:v>
      </x:c>
      <x:c r="F1138" s="3" t="n">
        <x:v>40645</x:v>
      </x:c>
      <x:c r="G1138" s="3" t="n">
        <x:v>42472</x:v>
      </x:c>
      <x:c r="H1138" s="3" t="n">
        <x:v/>
      </x:c>
      <x:c r="I1138" s="3" t="n">
        <x:v>39797</x:v>
      </x:c>
      <x:c r="J1138" s="3" t="n">
        <x:v>40918</x:v>
      </x:c>
      <x:c r="K113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9">
      <x:c r="A1139" t="str">
        <x:v>Microsoft SQL Server 2005</x:v>
      </x:c>
      <x:c r="B1139" t="str">
        <x:v>Enterprise for Itanium-based Systems</x:v>
      </x:c>
      <x:c r="C1139" t="str">
        <x:v>Service Pack 4</x:v>
      </x:c>
      <x:c r="D1139" t="str">
        <x:v>Fixed</x:v>
      </x:c>
      <x:c r="E1139" s="3" t="n">
        <x:v>38731</x:v>
      </x:c>
      <x:c r="F1139" s="3" t="n">
        <x:v>40645</x:v>
      </x:c>
      <x:c r="G1139" s="3" t="n">
        <x:v>42472</x:v>
      </x:c>
      <x:c r="H1139" s="3" t="n">
        <x:v/>
      </x:c>
      <x:c r="I1139" s="3" t="n">
        <x:v>40525</x:v>
      </x:c>
      <x:c r="J1139" s="3" t="n">
        <x:v>42472</x:v>
      </x:c>
      <x:c r="K113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0">
      <x:c r="A1140" t="str">
        <x:v>Microsoft SQL Server 2005</x:v>
      </x:c>
      <x:c r="B1140" t="str">
        <x:v>Enterprise X64</x:v>
      </x:c>
      <x:c r="C1140" t="str">
        <x:v>Original Release</x:v>
      </x:c>
      <x:c r="D1140" t="str">
        <x:v>Fixed</x:v>
      </x:c>
      <x:c r="E1140" s="3" t="n">
        <x:v>38731</x:v>
      </x:c>
      <x:c r="F1140" s="3" t="n">
        <x:v>40645</x:v>
      </x:c>
      <x:c r="G1140" s="3" t="n">
        <x:v>42472</x:v>
      </x:c>
      <x:c r="H1140" s="3" t="n">
        <x:v/>
      </x:c>
      <x:c r="I1140" s="3" t="n">
        <x:v>38731</x:v>
      </x:c>
      <x:c r="J1140" s="3" t="n">
        <x:v>39273</x:v>
      </x:c>
      <x:c r="K114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1">
      <x:c r="A1141" t="str">
        <x:v>Microsoft SQL Server 2005</x:v>
      </x:c>
      <x:c r="B1141" t="str">
        <x:v>Enterprise X64</x:v>
      </x:c>
      <x:c r="C1141" t="str">
        <x:v>Service Pack 1</x:v>
      </x:c>
      <x:c r="D1141" t="str">
        <x:v>Fixed</x:v>
      </x:c>
      <x:c r="E1141" s="3" t="n">
        <x:v>38731</x:v>
      </x:c>
      <x:c r="F1141" s="3" t="n">
        <x:v>40645</x:v>
      </x:c>
      <x:c r="G1141" s="3" t="n">
        <x:v>42472</x:v>
      </x:c>
      <x:c r="H1141" s="3" t="n">
        <x:v/>
      </x:c>
      <x:c r="I1141" s="3" t="n">
        <x:v>38825</x:v>
      </x:c>
      <x:c r="J1141" s="3" t="n">
        <x:v>39546</x:v>
      </x:c>
      <x:c r="K114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2">
      <x:c r="A1142" t="str">
        <x:v>Microsoft SQL Server 2005</x:v>
      </x:c>
      <x:c r="B1142" t="str">
        <x:v>Enterprise X64</x:v>
      </x:c>
      <x:c r="C1142" t="str">
        <x:v>Service Pack 2</x:v>
      </x:c>
      <x:c r="D1142" t="str">
        <x:v>Fixed</x:v>
      </x:c>
      <x:c r="E1142" s="3" t="n">
        <x:v>38731</x:v>
      </x:c>
      <x:c r="F1142" s="3" t="n">
        <x:v>40645</x:v>
      </x:c>
      <x:c r="G1142" s="3" t="n">
        <x:v>42472</x:v>
      </x:c>
      <x:c r="H1142" s="3" t="n">
        <x:v/>
      </x:c>
      <x:c r="I1142" s="3" t="n">
        <x:v>39132</x:v>
      </x:c>
      <x:c r="J1142" s="3" t="n">
        <x:v>40190</x:v>
      </x:c>
      <x:c r="K114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3">
      <x:c r="A1143" t="str">
        <x:v>Microsoft SQL Server 2005</x:v>
      </x:c>
      <x:c r="B1143" t="str">
        <x:v>Enterprise X64</x:v>
      </x:c>
      <x:c r="C1143" t="str">
        <x:v>Service Pack 3</x:v>
      </x:c>
      <x:c r="D1143" t="str">
        <x:v>Fixed</x:v>
      </x:c>
      <x:c r="E1143" s="3" t="n">
        <x:v>38731</x:v>
      </x:c>
      <x:c r="F1143" s="3" t="n">
        <x:v>40645</x:v>
      </x:c>
      <x:c r="G1143" s="3" t="n">
        <x:v>42472</x:v>
      </x:c>
      <x:c r="H1143" s="3" t="n">
        <x:v/>
      </x:c>
      <x:c r="I1143" s="3" t="n">
        <x:v>39797</x:v>
      </x:c>
      <x:c r="J1143" s="3" t="n">
        <x:v>40918</x:v>
      </x:c>
      <x:c r="K114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4">
      <x:c r="A1144" t="str">
        <x:v>Microsoft SQL Server 2005</x:v>
      </x:c>
      <x:c r="B1144" t="str">
        <x:v>Enterprise X64</x:v>
      </x:c>
      <x:c r="C1144" t="str">
        <x:v>Service Pack 4</x:v>
      </x:c>
      <x:c r="D1144" t="str">
        <x:v>Fixed</x:v>
      </x:c>
      <x:c r="E1144" s="3" t="n">
        <x:v>38731</x:v>
      </x:c>
      <x:c r="F1144" s="3" t="n">
        <x:v>40645</x:v>
      </x:c>
      <x:c r="G1144" s="3" t="n">
        <x:v>42472</x:v>
      </x:c>
      <x:c r="H1144" s="3" t="n">
        <x:v/>
      </x:c>
      <x:c r="I1144" s="3" t="n">
        <x:v>40525</x:v>
      </x:c>
      <x:c r="J1144" s="3" t="n">
        <x:v>42472</x:v>
      </x:c>
      <x:c r="K114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5">
      <x:c r="A1145" t="str">
        <x:v>Microsoft SQL Server 2005</x:v>
      </x:c>
      <x:c r="B1145" t="str">
        <x:v>Express</x:v>
      </x:c>
      <x:c r="C1145" t="str">
        <x:v>Original Release</x:v>
      </x:c>
      <x:c r="D1145" t="str">
        <x:v>Fixed</x:v>
      </x:c>
      <x:c r="E1145" s="3" t="n">
        <x:v>38731</x:v>
      </x:c>
      <x:c r="F1145" s="3" t="n">
        <x:v>40645</x:v>
      </x:c>
      <x:c r="G1145" s="3" t="n">
        <x:v>42472</x:v>
      </x:c>
      <x:c r="H1145" s="3" t="n">
        <x:v/>
      </x:c>
      <x:c r="I1145" s="3" t="n">
        <x:v>38731</x:v>
      </x:c>
      <x:c r="J1145" s="3" t="n">
        <x:v>39273</x:v>
      </x:c>
      <x:c r="K114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6">
      <x:c r="A1146" t="str">
        <x:v>Microsoft SQL Server 2005</x:v>
      </x:c>
      <x:c r="B1146" t="str">
        <x:v>Express</x:v>
      </x:c>
      <x:c r="C1146" t="str">
        <x:v>Service Pack 1</x:v>
      </x:c>
      <x:c r="D1146" t="str">
        <x:v>Fixed</x:v>
      </x:c>
      <x:c r="E1146" s="3" t="n">
        <x:v>38731</x:v>
      </x:c>
      <x:c r="F1146" s="3" t="n">
        <x:v>40645</x:v>
      </x:c>
      <x:c r="G1146" s="3" t="n">
        <x:v>42472</x:v>
      </x:c>
      <x:c r="H1146" s="3" t="n">
        <x:v/>
      </x:c>
      <x:c r="I1146" s="3" t="n">
        <x:v>38825</x:v>
      </x:c>
      <x:c r="J1146" s="3" t="n">
        <x:v>39546</x:v>
      </x:c>
      <x:c r="K114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7">
      <x:c r="A1147" t="str">
        <x:v>Microsoft SQL Server 2005</x:v>
      </x:c>
      <x:c r="B1147" t="str">
        <x:v>Express</x:v>
      </x:c>
      <x:c r="C1147" t="str">
        <x:v>Service Pack 2</x:v>
      </x:c>
      <x:c r="D1147" t="str">
        <x:v>Fixed</x:v>
      </x:c>
      <x:c r="E1147" s="3" t="n">
        <x:v>38731</x:v>
      </x:c>
      <x:c r="F1147" s="3" t="n">
        <x:v>40645</x:v>
      </x:c>
      <x:c r="G1147" s="3" t="n">
        <x:v>42472</x:v>
      </x:c>
      <x:c r="H1147" s="3" t="n">
        <x:v/>
      </x:c>
      <x:c r="I1147" s="3" t="n">
        <x:v>39132</x:v>
      </x:c>
      <x:c r="J1147" s="3" t="n">
        <x:v>40190</x:v>
      </x:c>
      <x:c r="K114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8">
      <x:c r="A1148" t="str">
        <x:v>Microsoft SQL Server 2005</x:v>
      </x:c>
      <x:c r="B1148" t="str">
        <x:v>Express</x:v>
      </x:c>
      <x:c r="C1148" t="str">
        <x:v>Service Pack 3</x:v>
      </x:c>
      <x:c r="D1148" t="str">
        <x:v>Fixed</x:v>
      </x:c>
      <x:c r="E1148" s="3" t="n">
        <x:v>38731</x:v>
      </x:c>
      <x:c r="F1148" s="3" t="n">
        <x:v>40645</x:v>
      </x:c>
      <x:c r="G1148" s="3" t="n">
        <x:v>42472</x:v>
      </x:c>
      <x:c r="H1148" s="3" t="n">
        <x:v/>
      </x:c>
      <x:c r="I1148" s="3" t="n">
        <x:v>39797</x:v>
      </x:c>
      <x:c r="J1148" s="3" t="n">
        <x:v>40918</x:v>
      </x:c>
      <x:c r="K114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9">
      <x:c r="A1149" t="str">
        <x:v>Microsoft SQL Server 2005</x:v>
      </x:c>
      <x:c r="B1149" t="str">
        <x:v>Express</x:v>
      </x:c>
      <x:c r="C1149" t="str">
        <x:v>Service Pack 4</x:v>
      </x:c>
      <x:c r="D1149" t="str">
        <x:v>Fixed</x:v>
      </x:c>
      <x:c r="E1149" s="3" t="n">
        <x:v>38731</x:v>
      </x:c>
      <x:c r="F1149" s="3" t="n">
        <x:v>40645</x:v>
      </x:c>
      <x:c r="G1149" s="3" t="n">
        <x:v>42472</x:v>
      </x:c>
      <x:c r="H1149" s="3" t="n">
        <x:v/>
      </x:c>
      <x:c r="I1149" s="3" t="n">
        <x:v>40525</x:v>
      </x:c>
      <x:c r="J1149" s="3" t="n">
        <x:v>42472</x:v>
      </x:c>
      <x:c r="K114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0">
      <x:c r="A1150" t="str">
        <x:v>Microsoft SQL Server 2005</x:v>
      </x:c>
      <x:c r="B1150" t="str">
        <x:v>Express with Advanced Services</x:v>
      </x:c>
      <x:c r="C1150" t="str">
        <x:v>Original Release</x:v>
      </x:c>
      <x:c r="D1150" t="str">
        <x:v>Fixed</x:v>
      </x:c>
      <x:c r="E1150" s="3" t="n">
        <x:v>38731</x:v>
      </x:c>
      <x:c r="F1150" s="3" t="n">
        <x:v>40645</x:v>
      </x:c>
      <x:c r="G1150" s="3" t="n">
        <x:v>42472</x:v>
      </x:c>
      <x:c r="H1150" s="3" t="n">
        <x:v/>
      </x:c>
      <x:c r="I1150" s="3" t="n">
        <x:v>38731</x:v>
      </x:c>
      <x:c r="J1150" s="3" t="n">
        <x:v>39273</x:v>
      </x:c>
      <x:c r="K115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1">
      <x:c r="A1151" t="str">
        <x:v>Microsoft SQL Server 2005</x:v>
      </x:c>
      <x:c r="B1151" t="str">
        <x:v>Express with Advanced Services</x:v>
      </x:c>
      <x:c r="C1151" t="str">
        <x:v>Service Pack 1</x:v>
      </x:c>
      <x:c r="D1151" t="str">
        <x:v>Fixed</x:v>
      </x:c>
      <x:c r="E1151" s="3" t="n">
        <x:v>38731</x:v>
      </x:c>
      <x:c r="F1151" s="3" t="n">
        <x:v>40645</x:v>
      </x:c>
      <x:c r="G1151" s="3" t="n">
        <x:v>42472</x:v>
      </x:c>
      <x:c r="H1151" s="3" t="n">
        <x:v/>
      </x:c>
      <x:c r="I1151" s="3" t="n">
        <x:v>38825</x:v>
      </x:c>
      <x:c r="J1151" s="3" t="n">
        <x:v>39546</x:v>
      </x:c>
      <x:c r="K115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2">
      <x:c r="A1152" t="str">
        <x:v>Microsoft SQL Server 2005</x:v>
      </x:c>
      <x:c r="B1152" t="str">
        <x:v>Express with Advanced Services</x:v>
      </x:c>
      <x:c r="C1152" t="str">
        <x:v>Service Pack 2</x:v>
      </x:c>
      <x:c r="D1152" t="str">
        <x:v>Fixed</x:v>
      </x:c>
      <x:c r="E1152" s="3" t="n">
        <x:v>38731</x:v>
      </x:c>
      <x:c r="F1152" s="3" t="n">
        <x:v>40645</x:v>
      </x:c>
      <x:c r="G1152" s="3" t="n">
        <x:v>42472</x:v>
      </x:c>
      <x:c r="H1152" s="3" t="n">
        <x:v/>
      </x:c>
      <x:c r="I1152" s="3" t="n">
        <x:v>39132</x:v>
      </x:c>
      <x:c r="J1152" s="3" t="n">
        <x:v>40190</x:v>
      </x:c>
      <x:c r="K115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3">
      <x:c r="A1153" t="str">
        <x:v>Microsoft SQL Server 2005</x:v>
      </x:c>
      <x:c r="B1153" t="str">
        <x:v>Express with Advanced Services</x:v>
      </x:c>
      <x:c r="C1153" t="str">
        <x:v>Service Pack 3</x:v>
      </x:c>
      <x:c r="D1153" t="str">
        <x:v>Fixed</x:v>
      </x:c>
      <x:c r="E1153" s="3" t="n">
        <x:v>38731</x:v>
      </x:c>
      <x:c r="F1153" s="3" t="n">
        <x:v>40645</x:v>
      </x:c>
      <x:c r="G1153" s="3" t="n">
        <x:v>42472</x:v>
      </x:c>
      <x:c r="H1153" s="3" t="n">
        <x:v/>
      </x:c>
      <x:c r="I1153" s="3" t="n">
        <x:v>39797</x:v>
      </x:c>
      <x:c r="J1153" s="3" t="n">
        <x:v>40918</x:v>
      </x:c>
      <x:c r="K115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4">
      <x:c r="A1154" t="str">
        <x:v>Microsoft SQL Server 2005</x:v>
      </x:c>
      <x:c r="B1154" t="str">
        <x:v>Express with Advanced Services</x:v>
      </x:c>
      <x:c r="C1154" t="str">
        <x:v>Service Pack 4</x:v>
      </x:c>
      <x:c r="D1154" t="str">
        <x:v>Fixed</x:v>
      </x:c>
      <x:c r="E1154" s="3" t="n">
        <x:v>38731</x:v>
      </x:c>
      <x:c r="F1154" s="3" t="n">
        <x:v>40645</x:v>
      </x:c>
      <x:c r="G1154" s="3" t="n">
        <x:v>42472</x:v>
      </x:c>
      <x:c r="H1154" s="3" t="n">
        <x:v/>
      </x:c>
      <x:c r="I1154" s="3" t="n">
        <x:v>40525</x:v>
      </x:c>
      <x:c r="J1154" s="3" t="n">
        <x:v>42472</x:v>
      </x:c>
      <x:c r="K115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5">
      <x:c r="A1155" t="str">
        <x:v>Microsoft SQL Server 2005</x:v>
      </x:c>
      <x:c r="B1155" t="str">
        <x:v>Standard</x:v>
      </x:c>
      <x:c r="C1155" t="str">
        <x:v>Original Release</x:v>
      </x:c>
      <x:c r="D1155" t="str">
        <x:v>Fixed</x:v>
      </x:c>
      <x:c r="E1155" s="3" t="n">
        <x:v>38731</x:v>
      </x:c>
      <x:c r="F1155" s="3" t="n">
        <x:v>40645</x:v>
      </x:c>
      <x:c r="G1155" s="3" t="n">
        <x:v>42472</x:v>
      </x:c>
      <x:c r="H1155" s="3" t="n">
        <x:v/>
      </x:c>
      <x:c r="I1155" s="3" t="n">
        <x:v>38731</x:v>
      </x:c>
      <x:c r="J1155" s="3" t="n">
        <x:v>39273</x:v>
      </x:c>
      <x:c r="K115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6">
      <x:c r="A1156" t="str">
        <x:v>Microsoft SQL Server 2005</x:v>
      </x:c>
      <x:c r="B1156" t="str">
        <x:v>Standard</x:v>
      </x:c>
      <x:c r="C1156" t="str">
        <x:v>Service Pack 1</x:v>
      </x:c>
      <x:c r="D1156" t="str">
        <x:v>Fixed</x:v>
      </x:c>
      <x:c r="E1156" s="3" t="n">
        <x:v>38731</x:v>
      </x:c>
      <x:c r="F1156" s="3" t="n">
        <x:v>40645</x:v>
      </x:c>
      <x:c r="G1156" s="3" t="n">
        <x:v>42472</x:v>
      </x:c>
      <x:c r="H1156" s="3" t="n">
        <x:v/>
      </x:c>
      <x:c r="I1156" s="3" t="n">
        <x:v>38825</x:v>
      </x:c>
      <x:c r="J1156" s="3" t="n">
        <x:v>39546</x:v>
      </x:c>
      <x:c r="K115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7">
      <x:c r="A1157" t="str">
        <x:v>Microsoft SQL Server 2005</x:v>
      </x:c>
      <x:c r="B1157" t="str">
        <x:v>Standard</x:v>
      </x:c>
      <x:c r="C1157" t="str">
        <x:v>Service Pack 2</x:v>
      </x:c>
      <x:c r="D1157" t="str">
        <x:v>Fixed</x:v>
      </x:c>
      <x:c r="E1157" s="3" t="n">
        <x:v>38731</x:v>
      </x:c>
      <x:c r="F1157" s="3" t="n">
        <x:v>40645</x:v>
      </x:c>
      <x:c r="G1157" s="3" t="n">
        <x:v>42472</x:v>
      </x:c>
      <x:c r="H1157" s="3" t="n">
        <x:v/>
      </x:c>
      <x:c r="I1157" s="3" t="n">
        <x:v>39132</x:v>
      </x:c>
      <x:c r="J1157" s="3" t="n">
        <x:v>40190</x:v>
      </x:c>
      <x:c r="K115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8">
      <x:c r="A1158" t="str">
        <x:v>Microsoft SQL Server 2005</x:v>
      </x:c>
      <x:c r="B1158" t="str">
        <x:v>Standard</x:v>
      </x:c>
      <x:c r="C1158" t="str">
        <x:v>Service Pack 3</x:v>
      </x:c>
      <x:c r="D1158" t="str">
        <x:v>Fixed</x:v>
      </x:c>
      <x:c r="E1158" s="3" t="n">
        <x:v>38731</x:v>
      </x:c>
      <x:c r="F1158" s="3" t="n">
        <x:v>40645</x:v>
      </x:c>
      <x:c r="G1158" s="3" t="n">
        <x:v>42472</x:v>
      </x:c>
      <x:c r="H1158" s="3" t="n">
        <x:v/>
      </x:c>
      <x:c r="I1158" s="3" t="n">
        <x:v>39797</x:v>
      </x:c>
      <x:c r="J1158" s="3" t="n">
        <x:v>40918</x:v>
      </x:c>
      <x:c r="K115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9">
      <x:c r="A1159" t="str">
        <x:v>Microsoft SQL Server 2005</x:v>
      </x:c>
      <x:c r="B1159" t="str">
        <x:v>Standard</x:v>
      </x:c>
      <x:c r="C1159" t="str">
        <x:v>Service Pack 4</x:v>
      </x:c>
      <x:c r="D1159" t="str">
        <x:v>Fixed</x:v>
      </x:c>
      <x:c r="E1159" s="3" t="n">
        <x:v>38731</x:v>
      </x:c>
      <x:c r="F1159" s="3" t="n">
        <x:v>40645</x:v>
      </x:c>
      <x:c r="G1159" s="3" t="n">
        <x:v>42472</x:v>
      </x:c>
      <x:c r="H1159" s="3" t="n">
        <x:v/>
      </x:c>
      <x:c r="I1159" s="3" t="n">
        <x:v>40525</x:v>
      </x:c>
      <x:c r="J1159" s="3" t="n">
        <x:v>42472</x:v>
      </x:c>
      <x:c r="K115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0">
      <x:c r="A1160" t="str">
        <x:v>Microsoft SQL Server 2005</x:v>
      </x:c>
      <x:c r="B1160" t="str">
        <x:v>Standard for Itanium-based Systems</x:v>
      </x:c>
      <x:c r="C1160" t="str">
        <x:v>Original Release</x:v>
      </x:c>
      <x:c r="D1160" t="str">
        <x:v>Fixed</x:v>
      </x:c>
      <x:c r="E1160" s="3" t="n">
        <x:v>38731</x:v>
      </x:c>
      <x:c r="F1160" s="3" t="n">
        <x:v>40645</x:v>
      </x:c>
      <x:c r="G1160" s="3" t="n">
        <x:v>42472</x:v>
      </x:c>
      <x:c r="H1160" s="3" t="n">
        <x:v/>
      </x:c>
      <x:c r="I1160" s="3" t="n">
        <x:v>38731</x:v>
      </x:c>
      <x:c r="J1160" s="3" t="n">
        <x:v>39273</x:v>
      </x:c>
      <x:c r="K116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1">
      <x:c r="A1161" t="str">
        <x:v>Microsoft SQL Server 2005</x:v>
      </x:c>
      <x:c r="B1161" t="str">
        <x:v>Standard for Itanium-based Systems</x:v>
      </x:c>
      <x:c r="C1161" t="str">
        <x:v>Service Pack 1</x:v>
      </x:c>
      <x:c r="D1161" t="str">
        <x:v>Fixed</x:v>
      </x:c>
      <x:c r="E1161" s="3" t="n">
        <x:v>38731</x:v>
      </x:c>
      <x:c r="F1161" s="3" t="n">
        <x:v>40645</x:v>
      </x:c>
      <x:c r="G1161" s="3" t="n">
        <x:v>42472</x:v>
      </x:c>
      <x:c r="H1161" s="3" t="n">
        <x:v/>
      </x:c>
      <x:c r="I1161" s="3" t="n">
        <x:v>38825</x:v>
      </x:c>
      <x:c r="J1161" s="3" t="n">
        <x:v>39546</x:v>
      </x:c>
      <x:c r="K116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2">
      <x:c r="A1162" t="str">
        <x:v>Microsoft SQL Server 2005</x:v>
      </x:c>
      <x:c r="B1162" t="str">
        <x:v>Standard for Itanium-based Systems</x:v>
      </x:c>
      <x:c r="C1162" t="str">
        <x:v>Service Pack 2</x:v>
      </x:c>
      <x:c r="D1162" t="str">
        <x:v>Fixed</x:v>
      </x:c>
      <x:c r="E1162" s="3" t="n">
        <x:v>38731</x:v>
      </x:c>
      <x:c r="F1162" s="3" t="n">
        <x:v>40645</x:v>
      </x:c>
      <x:c r="G1162" s="3" t="n">
        <x:v>42472</x:v>
      </x:c>
      <x:c r="H1162" s="3" t="n">
        <x:v/>
      </x:c>
      <x:c r="I1162" s="3" t="n">
        <x:v>39132</x:v>
      </x:c>
      <x:c r="J1162" s="3" t="n">
        <x:v>40190</x:v>
      </x:c>
      <x:c r="K116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3">
      <x:c r="A1163" t="str">
        <x:v>Microsoft SQL Server 2005</x:v>
      </x:c>
      <x:c r="B1163" t="str">
        <x:v>Standard for Itanium-based Systems</x:v>
      </x:c>
      <x:c r="C1163" t="str">
        <x:v>Service Pack 3</x:v>
      </x:c>
      <x:c r="D1163" t="str">
        <x:v>Fixed</x:v>
      </x:c>
      <x:c r="E1163" s="3" t="n">
        <x:v>38731</x:v>
      </x:c>
      <x:c r="F1163" s="3" t="n">
        <x:v>40645</x:v>
      </x:c>
      <x:c r="G1163" s="3" t="n">
        <x:v>42472</x:v>
      </x:c>
      <x:c r="H1163" s="3" t="n">
        <x:v/>
      </x:c>
      <x:c r="I1163" s="3" t="n">
        <x:v>39797</x:v>
      </x:c>
      <x:c r="J1163" s="3" t="n">
        <x:v>40918</x:v>
      </x:c>
      <x:c r="K116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4">
      <x:c r="A1164" t="str">
        <x:v>Microsoft SQL Server 2005</x:v>
      </x:c>
      <x:c r="B1164" t="str">
        <x:v>Standard for Itanium-based Systems</x:v>
      </x:c>
      <x:c r="C1164" t="str">
        <x:v>Service Pack 4</x:v>
      </x:c>
      <x:c r="D1164" t="str">
        <x:v>Fixed</x:v>
      </x:c>
      <x:c r="E1164" s="3" t="n">
        <x:v>38731</x:v>
      </x:c>
      <x:c r="F1164" s="3" t="n">
        <x:v>40645</x:v>
      </x:c>
      <x:c r="G1164" s="3" t="n">
        <x:v>42472</x:v>
      </x:c>
      <x:c r="H1164" s="3" t="n">
        <x:v/>
      </x:c>
      <x:c r="I1164" s="3" t="n">
        <x:v>40525</x:v>
      </x:c>
      <x:c r="J1164" s="3" t="n">
        <x:v>42472</x:v>
      </x:c>
      <x:c r="K116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5">
      <x:c r="A1165" t="str">
        <x:v>Microsoft SQL Server 2005</x:v>
      </x:c>
      <x:c r="B1165" t="str">
        <x:v>Standard X64</x:v>
      </x:c>
      <x:c r="C1165" t="str">
        <x:v>Original Release</x:v>
      </x:c>
      <x:c r="D1165" t="str">
        <x:v>Fixed</x:v>
      </x:c>
      <x:c r="E1165" s="3" t="n">
        <x:v>38731</x:v>
      </x:c>
      <x:c r="F1165" s="3" t="n">
        <x:v>40645</x:v>
      </x:c>
      <x:c r="G1165" s="3" t="n">
        <x:v>42472</x:v>
      </x:c>
      <x:c r="H1165" s="3" t="n">
        <x:v/>
      </x:c>
      <x:c r="I1165" s="3" t="n">
        <x:v>38731</x:v>
      </x:c>
      <x:c r="J1165" s="3" t="n">
        <x:v>39273</x:v>
      </x:c>
      <x:c r="K116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6">
      <x:c r="A1166" t="str">
        <x:v>Microsoft SQL Server 2005</x:v>
      </x:c>
      <x:c r="B1166" t="str">
        <x:v>Standard X64</x:v>
      </x:c>
      <x:c r="C1166" t="str">
        <x:v>Service Pack 1</x:v>
      </x:c>
      <x:c r="D1166" t="str">
        <x:v>Fixed</x:v>
      </x:c>
      <x:c r="E1166" s="3" t="n">
        <x:v>38731</x:v>
      </x:c>
      <x:c r="F1166" s="3" t="n">
        <x:v>40645</x:v>
      </x:c>
      <x:c r="G1166" s="3" t="n">
        <x:v>42472</x:v>
      </x:c>
      <x:c r="H1166" s="3" t="n">
        <x:v/>
      </x:c>
      <x:c r="I1166" s="3" t="n">
        <x:v>38825</x:v>
      </x:c>
      <x:c r="J1166" s="3" t="n">
        <x:v>39546</x:v>
      </x:c>
      <x:c r="K116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7">
      <x:c r="A1167" t="str">
        <x:v>Microsoft SQL Server 2005</x:v>
      </x:c>
      <x:c r="B1167" t="str">
        <x:v>Standard X64</x:v>
      </x:c>
      <x:c r="C1167" t="str">
        <x:v>Service Pack 2</x:v>
      </x:c>
      <x:c r="D1167" t="str">
        <x:v>Fixed</x:v>
      </x:c>
      <x:c r="E1167" s="3" t="n">
        <x:v>38731</x:v>
      </x:c>
      <x:c r="F1167" s="3" t="n">
        <x:v>40645</x:v>
      </x:c>
      <x:c r="G1167" s="3" t="n">
        <x:v>42472</x:v>
      </x:c>
      <x:c r="H1167" s="3" t="n">
        <x:v/>
      </x:c>
      <x:c r="I1167" s="3" t="n">
        <x:v>39132</x:v>
      </x:c>
      <x:c r="J1167" s="3" t="n">
        <x:v>40190</x:v>
      </x:c>
      <x:c r="K116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8">
      <x:c r="A1168" t="str">
        <x:v>Microsoft SQL Server 2005</x:v>
      </x:c>
      <x:c r="B1168" t="str">
        <x:v>Standard X64</x:v>
      </x:c>
      <x:c r="C1168" t="str">
        <x:v>Service Pack 3</x:v>
      </x:c>
      <x:c r="D1168" t="str">
        <x:v>Fixed</x:v>
      </x:c>
      <x:c r="E1168" s="3" t="n">
        <x:v>38731</x:v>
      </x:c>
      <x:c r="F1168" s="3" t="n">
        <x:v>40645</x:v>
      </x:c>
      <x:c r="G1168" s="3" t="n">
        <x:v>42472</x:v>
      </x:c>
      <x:c r="H1168" s="3" t="n">
        <x:v/>
      </x:c>
      <x:c r="I1168" s="3" t="n">
        <x:v>39797</x:v>
      </x:c>
      <x:c r="J1168" s="3" t="n">
        <x:v>40918</x:v>
      </x:c>
      <x:c r="K116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9">
      <x:c r="A1169" t="str">
        <x:v>Microsoft SQL Server 2005</x:v>
      </x:c>
      <x:c r="B1169" t="str">
        <x:v>Standard X64</x:v>
      </x:c>
      <x:c r="C1169" t="str">
        <x:v>Service Pack 4</x:v>
      </x:c>
      <x:c r="D1169" t="str">
        <x:v>Fixed</x:v>
      </x:c>
      <x:c r="E1169" s="3" t="n">
        <x:v>38731</x:v>
      </x:c>
      <x:c r="F1169" s="3" t="n">
        <x:v>40645</x:v>
      </x:c>
      <x:c r="G1169" s="3" t="n">
        <x:v>42472</x:v>
      </x:c>
      <x:c r="H1169" s="3" t="n">
        <x:v/>
      </x:c>
      <x:c r="I1169" s="3" t="n">
        <x:v>40525</x:v>
      </x:c>
      <x:c r="J1169" s="3" t="n">
        <x:v>42472</x:v>
      </x:c>
      <x:c r="K116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70">
      <x:c r="A1170" t="str">
        <x:v>Microsoft SQL Server 2005</x:v>
      </x:c>
      <x:c r="B1170" t="str">
        <x:v>Workgroup</x:v>
      </x:c>
      <x:c r="C1170" t="str">
        <x:v>Original Release</x:v>
      </x:c>
      <x:c r="D1170" t="str">
        <x:v>Fixed</x:v>
      </x:c>
      <x:c r="E1170" s="3" t="n">
        <x:v>38731</x:v>
      </x:c>
      <x:c r="F1170" s="3" t="n">
        <x:v>40645</x:v>
      </x:c>
      <x:c r="G1170" s="3" t="n">
        <x:v>42472</x:v>
      </x:c>
      <x:c r="H1170" s="3" t="n">
        <x:v/>
      </x:c>
      <x:c r="I1170" s="3" t="n">
        <x:v>38731</x:v>
      </x:c>
      <x:c r="J1170" s="3" t="n">
        <x:v>39273</x:v>
      </x:c>
      <x:c r="K117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71">
      <x:c r="A1171" t="str">
        <x:v>Microsoft SQL Server 2005</x:v>
      </x:c>
      <x:c r="B1171" t="str">
        <x:v>Workgroup</x:v>
      </x:c>
      <x:c r="C1171" t="str">
        <x:v>Service Pack 1</x:v>
      </x:c>
      <x:c r="D1171" t="str">
        <x:v>Fixed</x:v>
      </x:c>
      <x:c r="E1171" s="3" t="n">
        <x:v>38731</x:v>
      </x:c>
      <x:c r="F1171" s="3" t="n">
        <x:v>40645</x:v>
      </x:c>
      <x:c r="G1171" s="3" t="n">
        <x:v>42472</x:v>
      </x:c>
      <x:c r="H1171" s="3" t="n">
        <x:v/>
      </x:c>
      <x:c r="I1171" s="3" t="n">
        <x:v>38825</x:v>
      </x:c>
      <x:c r="J1171" s="3" t="n">
        <x:v>39546</x:v>
      </x:c>
      <x:c r="K117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72">
      <x:c r="A1172" t="str">
        <x:v>Microsoft SQL Server 2005</x:v>
      </x:c>
      <x:c r="B1172" t="str">
        <x:v>Workgroup</x:v>
      </x:c>
      <x:c r="C1172" t="str">
        <x:v>Service Pack 2</x:v>
      </x:c>
      <x:c r="D1172" t="str">
        <x:v>Fixed</x:v>
      </x:c>
      <x:c r="E1172" s="3" t="n">
        <x:v>38731</x:v>
      </x:c>
      <x:c r="F1172" s="3" t="n">
        <x:v>40645</x:v>
      </x:c>
      <x:c r="G1172" s="3" t="n">
        <x:v>42472</x:v>
      </x:c>
      <x:c r="H1172" s="3" t="n">
        <x:v/>
      </x:c>
      <x:c r="I1172" s="3" t="n">
        <x:v>39132</x:v>
      </x:c>
      <x:c r="J1172" s="3" t="n">
        <x:v>40190</x:v>
      </x:c>
      <x:c r="K117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73">
      <x:c r="A1173" t="str">
        <x:v>Microsoft SQL Server 2005</x:v>
      </x:c>
      <x:c r="B1173" t="str">
        <x:v>Workgroup</x:v>
      </x:c>
      <x:c r="C1173" t="str">
        <x:v>Service Pack 3</x:v>
      </x:c>
      <x:c r="D1173" t="str">
        <x:v>Fixed</x:v>
      </x:c>
      <x:c r="E1173" s="3" t="n">
        <x:v>38731</x:v>
      </x:c>
      <x:c r="F1173" s="3" t="n">
        <x:v>40645</x:v>
      </x:c>
      <x:c r="G1173" s="3" t="n">
        <x:v>42472</x:v>
      </x:c>
      <x:c r="H1173" s="3" t="n">
        <x:v/>
      </x:c>
      <x:c r="I1173" s="3" t="n">
        <x:v>39797</x:v>
      </x:c>
      <x:c r="J1173" s="3" t="n">
        <x:v>40918</x:v>
      </x:c>
      <x:c r="K117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74">
      <x:c r="A1174" t="str">
        <x:v>Microsoft SQL Server 2005</x:v>
      </x:c>
      <x:c r="B1174" t="str">
        <x:v>Workgroup</x:v>
      </x:c>
      <x:c r="C1174" t="str">
        <x:v>Service Pack 4</x:v>
      </x:c>
      <x:c r="D1174" t="str">
        <x:v>Fixed</x:v>
      </x:c>
      <x:c r="E1174" s="3" t="n">
        <x:v>38731</x:v>
      </x:c>
      <x:c r="F1174" s="3" t="n">
        <x:v>40645</x:v>
      </x:c>
      <x:c r="G1174" s="3" t="n">
        <x:v>42472</x:v>
      </x:c>
      <x:c r="H1174" s="3" t="n">
        <x:v/>
      </x:c>
      <x:c r="I1174" s="3" t="n">
        <x:v>40525</x:v>
      </x:c>
      <x:c r="J1174" s="3" t="n">
        <x:v>42472</x:v>
      </x:c>
      <x:c r="K117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75">
      <x:c r="A1175" t="str">
        <x:v>Microsoft SQL Server 2008</x:v>
      </x:c>
      <x:c r="B1175" t="str">
        <x:v>Datacenter</x:v>
      </x:c>
      <x:c r="C1175" t="str">
        <x:v>Original Release</x:v>
      </x:c>
      <x:c r="D1175" t="str">
        <x:v>Fixed</x:v>
      </x:c>
      <x:c r="E1175" s="3" t="n">
        <x:v>39758</x:v>
      </x:c>
      <x:c r="F1175" s="3" t="n">
        <x:v>41828</x:v>
      </x:c>
      <x:c r="G1175" s="3" t="n">
        <x:v>43655</x:v>
      </x:c>
      <x:c r="H1175" s="3" t="n">
        <x:v/>
      </x:c>
      <x:c r="I1175" s="3" t="n">
        <x:v>39758</x:v>
      </x:c>
      <x:c r="J1175" s="3" t="n">
        <x:v>40281</x:v>
      </x:c>
      <x:c r="K117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6">
      <x:c r="A1176" t="str">
        <x:v>Microsoft SQL Server 2008</x:v>
      </x:c>
      <x:c r="B1176" t="str">
        <x:v>Datacenter</x:v>
      </x:c>
      <x:c r="C1176" t="str">
        <x:v>Service Pack 1</x:v>
      </x:c>
      <x:c r="D1176" t="str">
        <x:v>Fixed</x:v>
      </x:c>
      <x:c r="E1176" s="3" t="n">
        <x:v>39758</x:v>
      </x:c>
      <x:c r="F1176" s="3" t="n">
        <x:v>41828</x:v>
      </x:c>
      <x:c r="G1176" s="3" t="n">
        <x:v>43655</x:v>
      </x:c>
      <x:c r="H1176" s="3" t="n">
        <x:v/>
      </x:c>
      <x:c r="I1176" s="3" t="n">
        <x:v>39903</x:v>
      </x:c>
      <x:c r="J1176" s="3" t="n">
        <x:v>40827</x:v>
      </x:c>
      <x:c r="K117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7">
      <x:c r="A1177" t="str">
        <x:v>Microsoft SQL Server 2008</x:v>
      </x:c>
      <x:c r="B1177" t="str">
        <x:v>Datacenter</x:v>
      </x:c>
      <x:c r="C1177" t="str">
        <x:v>Service Pack 2</x:v>
      </x:c>
      <x:c r="D1177" t="str">
        <x:v>Fixed</x:v>
      </x:c>
      <x:c r="E1177" s="3" t="n">
        <x:v>39758</x:v>
      </x:c>
      <x:c r="F1177" s="3" t="n">
        <x:v>41828</x:v>
      </x:c>
      <x:c r="G1177" s="3" t="n">
        <x:v>43655</x:v>
      </x:c>
      <x:c r="H1177" s="3" t="n">
        <x:v/>
      </x:c>
      <x:c r="I1177" s="3" t="n">
        <x:v>40445</x:v>
      </x:c>
      <x:c r="J1177" s="3" t="n">
        <x:v>41191</x:v>
      </x:c>
      <x:c r="K117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8">
      <x:c r="A1178" t="str">
        <x:v>Microsoft SQL Server 2008</x:v>
      </x:c>
      <x:c r="B1178" t="str">
        <x:v>Datacenter</x:v>
      </x:c>
      <x:c r="C1178" t="str">
        <x:v>Service Pack 3</x:v>
      </x:c>
      <x:c r="D1178" t="str">
        <x:v>Fixed</x:v>
      </x:c>
      <x:c r="E1178" s="3" t="n">
        <x:v>39758</x:v>
      </x:c>
      <x:c r="F1178" s="3" t="n">
        <x:v>41828</x:v>
      </x:c>
      <x:c r="G1178" s="3" t="n">
        <x:v>43655</x:v>
      </x:c>
      <x:c r="H1178" s="3" t="n">
        <x:v/>
      </x:c>
      <x:c r="I1178" s="3" t="n">
        <x:v>40822</x:v>
      </x:c>
      <x:c r="J1178" s="3" t="n">
        <x:v>42290</x:v>
      </x:c>
      <x:c r="K117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9">
      <x:c r="A1179" t="str">
        <x:v>Microsoft SQL Server 2008</x:v>
      </x:c>
      <x:c r="B1179" t="str">
        <x:v>Datacenter</x:v>
      </x:c>
      <x:c r="C1179" t="str">
        <x:v>Service Pack 4</x:v>
      </x:c>
      <x:c r="D1179" t="str">
        <x:v>Fixed</x:v>
      </x:c>
      <x:c r="E1179" s="3" t="n">
        <x:v>39758</x:v>
      </x:c>
      <x:c r="F1179" s="3" t="n">
        <x:v>41828</x:v>
      </x:c>
      <x:c r="G1179" s="3" t="n">
        <x:v>43655</x:v>
      </x:c>
      <x:c r="H1179" s="3" t="n">
        <x:v/>
      </x:c>
      <x:c r="I1179" s="3" t="n">
        <x:v>41827</x:v>
      </x:c>
      <x:c r="J1179" s="3" t="n">
        <x:v>43655</x:v>
      </x:c>
      <x:c r="K117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0">
      <x:c r="A1180" t="str">
        <x:v>Microsoft SQL Server 2008</x:v>
      </x:c>
      <x:c r="B1180" t="str">
        <x:v>Datacenter</x:v>
      </x:c>
      <x:c r="C1180" t="str">
        <x:v>Extended Security Update Year 1</x:v>
      </x:c>
      <x:c r="D1180" t="str">
        <x:v>Fixed</x:v>
      </x:c>
      <x:c r="E1180" s="3" t="n">
        <x:v>39758</x:v>
      </x:c>
      <x:c r="F1180" s="3" t="n">
        <x:v>41828</x:v>
      </x:c>
      <x:c r="G1180" s="3" t="n">
        <x:v>43655</x:v>
      </x:c>
      <x:c r="H1180" s="3" t="n">
        <x:v/>
      </x:c>
      <x:c r="I1180" s="3" t="n">
        <x:v>43656</x:v>
      </x:c>
      <x:c r="J1180" s="3" t="n">
        <x:v>44026</x:v>
      </x:c>
      <x:c r="K118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1">
      <x:c r="A1181" t="str">
        <x:v>Microsoft SQL Server 2008</x:v>
      </x:c>
      <x:c r="B1181" t="str">
        <x:v>Datacenter</x:v>
      </x:c>
      <x:c r="C1181" t="str">
        <x:v>Extended Security Update Year 2</x:v>
      </x:c>
      <x:c r="D1181" t="str">
        <x:v>Fixed</x:v>
      </x:c>
      <x:c r="E1181" s="3" t="n">
        <x:v>39758</x:v>
      </x:c>
      <x:c r="F1181" s="3" t="n">
        <x:v>41828</x:v>
      </x:c>
      <x:c r="G1181" s="3" t="n">
        <x:v>43655</x:v>
      </x:c>
      <x:c r="H1181" s="3" t="n">
        <x:v/>
      </x:c>
      <x:c r="I1181" s="3" t="n">
        <x:v>44027</x:v>
      </x:c>
      <x:c r="J1181" s="3" t="n">
        <x:v>44390</x:v>
      </x:c>
      <x:c r="K118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2">
      <x:c r="A1182" t="str">
        <x:v>Microsoft SQL Server 2008</x:v>
      </x:c>
      <x:c r="B1182" t="str">
        <x:v>Datacenter</x:v>
      </x:c>
      <x:c r="C1182" t="str">
        <x:v>Extended Security Update Year 3</x:v>
      </x:c>
      <x:c r="D1182" t="str">
        <x:v>Fixed</x:v>
      </x:c>
      <x:c r="E1182" s="3" t="n">
        <x:v>39758</x:v>
      </x:c>
      <x:c r="F1182" s="3" t="n">
        <x:v>41828</x:v>
      </x:c>
      <x:c r="G1182" s="3" t="n">
        <x:v>43655</x:v>
      </x:c>
      <x:c r="H1182" s="3" t="n">
        <x:v/>
      </x:c>
      <x:c r="I1182" s="3" t="n">
        <x:v>44391</x:v>
      </x:c>
      <x:c r="J1182" s="3" t="n">
        <x:v>44754</x:v>
      </x:c>
      <x:c r="K118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3">
      <x:c r="A1183" t="str">
        <x:v>Microsoft SQL Server 2008</x:v>
      </x:c>
      <x:c r="B1183" t="str">
        <x:v>Datacenter</x:v>
      </x:c>
      <x:c r="C1183" t="str">
        <x:v>Extended Security Update Year 4 (Azure only)</x:v>
      </x:c>
      <x:c r="D1183" t="str">
        <x:v>Fixed</x:v>
      </x:c>
      <x:c r="E1183" s="3" t="n">
        <x:v>39758</x:v>
      </x:c>
      <x:c r="F1183" s="3" t="n">
        <x:v>41828</x:v>
      </x:c>
      <x:c r="G1183" s="3" t="n">
        <x:v>43655</x:v>
      </x:c>
      <x:c r="H1183" s="3" t="n">
        <x:v/>
      </x:c>
      <x:c r="I1183" s="3" t="n">
        <x:v>44755</x:v>
      </x:c>
      <x:c r="J1183" s="3" t="n">
        <x:v>45118</x:v>
      </x:c>
      <x:c r="K118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4">
      <x:c r="A1184" t="str">
        <x:v>Microsoft SQL Server 2008</x:v>
      </x:c>
      <x:c r="B1184" t="str">
        <x:v>Developer</x:v>
      </x:c>
      <x:c r="C1184" t="str">
        <x:v>Original Release</x:v>
      </x:c>
      <x:c r="D1184" t="str">
        <x:v>Fixed</x:v>
      </x:c>
      <x:c r="E1184" s="3" t="n">
        <x:v>39758</x:v>
      </x:c>
      <x:c r="F1184" s="3" t="n">
        <x:v>41828</x:v>
      </x:c>
      <x:c r="G1184" s="3" t="n">
        <x:v>43655</x:v>
      </x:c>
      <x:c r="H1184" s="3" t="n">
        <x:v/>
      </x:c>
      <x:c r="I1184" s="3" t="n">
        <x:v>39758</x:v>
      </x:c>
      <x:c r="J1184" s="3" t="n">
        <x:v>40281</x:v>
      </x:c>
      <x:c r="K118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5">
      <x:c r="A1185" t="str">
        <x:v>Microsoft SQL Server 2008</x:v>
      </x:c>
      <x:c r="B1185" t="str">
        <x:v>Developer</x:v>
      </x:c>
      <x:c r="C1185" t="str">
        <x:v>Service Pack 1</x:v>
      </x:c>
      <x:c r="D1185" t="str">
        <x:v>Fixed</x:v>
      </x:c>
      <x:c r="E1185" s="3" t="n">
        <x:v>39758</x:v>
      </x:c>
      <x:c r="F1185" s="3" t="n">
        <x:v>41828</x:v>
      </x:c>
      <x:c r="G1185" s="3" t="n">
        <x:v>43655</x:v>
      </x:c>
      <x:c r="H1185" s="3" t="n">
        <x:v/>
      </x:c>
      <x:c r="I1185" s="3" t="n">
        <x:v>39903</x:v>
      </x:c>
      <x:c r="J1185" s="3" t="n">
        <x:v>40827</x:v>
      </x:c>
      <x:c r="K118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6">
      <x:c r="A1186" t="str">
        <x:v>Microsoft SQL Server 2008</x:v>
      </x:c>
      <x:c r="B1186" t="str">
        <x:v>Developer</x:v>
      </x:c>
      <x:c r="C1186" t="str">
        <x:v>Service Pack 2</x:v>
      </x:c>
      <x:c r="D1186" t="str">
        <x:v>Fixed</x:v>
      </x:c>
      <x:c r="E1186" s="3" t="n">
        <x:v>39758</x:v>
      </x:c>
      <x:c r="F1186" s="3" t="n">
        <x:v>41828</x:v>
      </x:c>
      <x:c r="G1186" s="3" t="n">
        <x:v>43655</x:v>
      </x:c>
      <x:c r="H1186" s="3" t="n">
        <x:v/>
      </x:c>
      <x:c r="I1186" s="3" t="n">
        <x:v>40445</x:v>
      </x:c>
      <x:c r="J1186" s="3" t="n">
        <x:v>41191</x:v>
      </x:c>
      <x:c r="K118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7">
      <x:c r="A1187" t="str">
        <x:v>Microsoft SQL Server 2008</x:v>
      </x:c>
      <x:c r="B1187" t="str">
        <x:v>Developer</x:v>
      </x:c>
      <x:c r="C1187" t="str">
        <x:v>Service Pack 3</x:v>
      </x:c>
      <x:c r="D1187" t="str">
        <x:v>Fixed</x:v>
      </x:c>
      <x:c r="E1187" s="3" t="n">
        <x:v>39758</x:v>
      </x:c>
      <x:c r="F1187" s="3" t="n">
        <x:v>41828</x:v>
      </x:c>
      <x:c r="G1187" s="3" t="n">
        <x:v>43655</x:v>
      </x:c>
      <x:c r="H1187" s="3" t="n">
        <x:v/>
      </x:c>
      <x:c r="I1187" s="3" t="n">
        <x:v>40822</x:v>
      </x:c>
      <x:c r="J1187" s="3" t="n">
        <x:v>42290</x:v>
      </x:c>
      <x:c r="K118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8">
      <x:c r="A1188" t="str">
        <x:v>Microsoft SQL Server 2008</x:v>
      </x:c>
      <x:c r="B1188" t="str">
        <x:v>Developer</x:v>
      </x:c>
      <x:c r="C1188" t="str">
        <x:v>Service Pack 4</x:v>
      </x:c>
      <x:c r="D1188" t="str">
        <x:v>Fixed</x:v>
      </x:c>
      <x:c r="E1188" s="3" t="n">
        <x:v>39758</x:v>
      </x:c>
      <x:c r="F1188" s="3" t="n">
        <x:v>41828</x:v>
      </x:c>
      <x:c r="G1188" s="3" t="n">
        <x:v>43655</x:v>
      </x:c>
      <x:c r="H1188" s="3" t="n">
        <x:v/>
      </x:c>
      <x:c r="I1188" s="3" t="n">
        <x:v>41827</x:v>
      </x:c>
      <x:c r="J1188" s="3" t="n">
        <x:v>43655</x:v>
      </x:c>
      <x:c r="K118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9">
      <x:c r="A1189" t="str">
        <x:v>Microsoft SQL Server 2008</x:v>
      </x:c>
      <x:c r="B1189" t="str">
        <x:v>Developer</x:v>
      </x:c>
      <x:c r="C1189" t="str">
        <x:v>Extended Security Update Year 1</x:v>
      </x:c>
      <x:c r="D1189" t="str">
        <x:v>Fixed</x:v>
      </x:c>
      <x:c r="E1189" s="3" t="n">
        <x:v>39758</x:v>
      </x:c>
      <x:c r="F1189" s="3" t="n">
        <x:v>41828</x:v>
      </x:c>
      <x:c r="G1189" s="3" t="n">
        <x:v>43655</x:v>
      </x:c>
      <x:c r="H1189" s="3" t="n">
        <x:v/>
      </x:c>
      <x:c r="I1189" s="3" t="n">
        <x:v>43656</x:v>
      </x:c>
      <x:c r="J1189" s="3" t="n">
        <x:v>44026</x:v>
      </x:c>
      <x:c r="K118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0">
      <x:c r="A1190" t="str">
        <x:v>Microsoft SQL Server 2008</x:v>
      </x:c>
      <x:c r="B1190" t="str">
        <x:v>Developer</x:v>
      </x:c>
      <x:c r="C1190" t="str">
        <x:v>Extended Security Update Year 2</x:v>
      </x:c>
      <x:c r="D1190" t="str">
        <x:v>Fixed</x:v>
      </x:c>
      <x:c r="E1190" s="3" t="n">
        <x:v>39758</x:v>
      </x:c>
      <x:c r="F1190" s="3" t="n">
        <x:v>41828</x:v>
      </x:c>
      <x:c r="G1190" s="3" t="n">
        <x:v>43655</x:v>
      </x:c>
      <x:c r="H1190" s="3" t="n">
        <x:v/>
      </x:c>
      <x:c r="I1190" s="3" t="n">
        <x:v>44027</x:v>
      </x:c>
      <x:c r="J1190" s="3" t="n">
        <x:v>44390</x:v>
      </x:c>
      <x:c r="K119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1">
      <x:c r="A1191" t="str">
        <x:v>Microsoft SQL Server 2008</x:v>
      </x:c>
      <x:c r="B1191" t="str">
        <x:v>Developer</x:v>
      </x:c>
      <x:c r="C1191" t="str">
        <x:v>Extended Security Update Year 3</x:v>
      </x:c>
      <x:c r="D1191" t="str">
        <x:v>Fixed</x:v>
      </x:c>
      <x:c r="E1191" s="3" t="n">
        <x:v>39758</x:v>
      </x:c>
      <x:c r="F1191" s="3" t="n">
        <x:v>41828</x:v>
      </x:c>
      <x:c r="G1191" s="3" t="n">
        <x:v>43655</x:v>
      </x:c>
      <x:c r="H1191" s="3" t="n">
        <x:v/>
      </x:c>
      <x:c r="I1191" s="3" t="n">
        <x:v>44391</x:v>
      </x:c>
      <x:c r="J1191" s="3" t="n">
        <x:v>44754</x:v>
      </x:c>
      <x:c r="K119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2">
      <x:c r="A1192" t="str">
        <x:v>Microsoft SQL Server 2008</x:v>
      </x:c>
      <x:c r="B1192" t="str">
        <x:v>Developer</x:v>
      </x:c>
      <x:c r="C1192" t="str">
        <x:v>Extended Security Update Year 4 (Azure only)</x:v>
      </x:c>
      <x:c r="D1192" t="str">
        <x:v>Fixed</x:v>
      </x:c>
      <x:c r="E1192" s="3" t="n">
        <x:v>39758</x:v>
      </x:c>
      <x:c r="F1192" s="3" t="n">
        <x:v>41828</x:v>
      </x:c>
      <x:c r="G1192" s="3" t="n">
        <x:v>43655</x:v>
      </x:c>
      <x:c r="H1192" s="3" t="n">
        <x:v/>
      </x:c>
      <x:c r="I1192" s="3" t="n">
        <x:v>44755</x:v>
      </x:c>
      <x:c r="J1192" s="3" t="n">
        <x:v>45118</x:v>
      </x:c>
      <x:c r="K119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3">
      <x:c r="A1193" t="str">
        <x:v>Microsoft SQL Server 2008</x:v>
      </x:c>
      <x:c r="B1193" t="str">
        <x:v>Enterprise</x:v>
      </x:c>
      <x:c r="C1193" t="str">
        <x:v>Original Release</x:v>
      </x:c>
      <x:c r="D1193" t="str">
        <x:v>Fixed</x:v>
      </x:c>
      <x:c r="E1193" s="3" t="n">
        <x:v>39758</x:v>
      </x:c>
      <x:c r="F1193" s="3" t="n">
        <x:v>41828</x:v>
      </x:c>
      <x:c r="G1193" s="3" t="n">
        <x:v>43655</x:v>
      </x:c>
      <x:c r="H1193" s="3" t="n">
        <x:v/>
      </x:c>
      <x:c r="I1193" s="3" t="n">
        <x:v>39758</x:v>
      </x:c>
      <x:c r="J1193" s="3" t="n">
        <x:v>40281</x:v>
      </x:c>
      <x:c r="K119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4">
      <x:c r="A1194" t="str">
        <x:v>Microsoft SQL Server 2008</x:v>
      </x:c>
      <x:c r="B1194" t="str">
        <x:v>Enterprise</x:v>
      </x:c>
      <x:c r="C1194" t="str">
        <x:v>Service Pack 1</x:v>
      </x:c>
      <x:c r="D1194" t="str">
        <x:v>Fixed</x:v>
      </x:c>
      <x:c r="E1194" s="3" t="n">
        <x:v>39758</x:v>
      </x:c>
      <x:c r="F1194" s="3" t="n">
        <x:v>41828</x:v>
      </x:c>
      <x:c r="G1194" s="3" t="n">
        <x:v>43655</x:v>
      </x:c>
      <x:c r="H1194" s="3" t="n">
        <x:v/>
      </x:c>
      <x:c r="I1194" s="3" t="n">
        <x:v>39903</x:v>
      </x:c>
      <x:c r="J1194" s="3" t="n">
        <x:v>40827</x:v>
      </x:c>
      <x:c r="K119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5">
      <x:c r="A1195" t="str">
        <x:v>Microsoft SQL Server 2008</x:v>
      </x:c>
      <x:c r="B1195" t="str">
        <x:v>Enterprise</x:v>
      </x:c>
      <x:c r="C1195" t="str">
        <x:v>Service Pack 2</x:v>
      </x:c>
      <x:c r="D1195" t="str">
        <x:v>Fixed</x:v>
      </x:c>
      <x:c r="E1195" s="3" t="n">
        <x:v>39758</x:v>
      </x:c>
      <x:c r="F1195" s="3" t="n">
        <x:v>41828</x:v>
      </x:c>
      <x:c r="G1195" s="3" t="n">
        <x:v>43655</x:v>
      </x:c>
      <x:c r="H1195" s="3" t="n">
        <x:v/>
      </x:c>
      <x:c r="I1195" s="3" t="n">
        <x:v>40445</x:v>
      </x:c>
      <x:c r="J1195" s="3" t="n">
        <x:v>41191</x:v>
      </x:c>
      <x:c r="K119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6">
      <x:c r="A1196" t="str">
        <x:v>Microsoft SQL Server 2008</x:v>
      </x:c>
      <x:c r="B1196" t="str">
        <x:v>Enterprise</x:v>
      </x:c>
      <x:c r="C1196" t="str">
        <x:v>Service Pack 3</x:v>
      </x:c>
      <x:c r="D1196" t="str">
        <x:v>Fixed</x:v>
      </x:c>
      <x:c r="E1196" s="3" t="n">
        <x:v>39758</x:v>
      </x:c>
      <x:c r="F1196" s="3" t="n">
        <x:v>41828</x:v>
      </x:c>
      <x:c r="G1196" s="3" t="n">
        <x:v>43655</x:v>
      </x:c>
      <x:c r="H1196" s="3" t="n">
        <x:v/>
      </x:c>
      <x:c r="I1196" s="3" t="n">
        <x:v>40822</x:v>
      </x:c>
      <x:c r="J1196" s="3" t="n">
        <x:v>42290</x:v>
      </x:c>
      <x:c r="K119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7">
      <x:c r="A1197" t="str">
        <x:v>Microsoft SQL Server 2008</x:v>
      </x:c>
      <x:c r="B1197" t="str">
        <x:v>Enterprise</x:v>
      </x:c>
      <x:c r="C1197" t="str">
        <x:v>Service Pack 4</x:v>
      </x:c>
      <x:c r="D1197" t="str">
        <x:v>Fixed</x:v>
      </x:c>
      <x:c r="E1197" s="3" t="n">
        <x:v>39758</x:v>
      </x:c>
      <x:c r="F1197" s="3" t="n">
        <x:v>41828</x:v>
      </x:c>
      <x:c r="G1197" s="3" t="n">
        <x:v>43655</x:v>
      </x:c>
      <x:c r="H1197" s="3" t="n">
        <x:v/>
      </x:c>
      <x:c r="I1197" s="3" t="n">
        <x:v>41827</x:v>
      </x:c>
      <x:c r="J1197" s="3" t="n">
        <x:v>43655</x:v>
      </x:c>
      <x:c r="K119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8">
      <x:c r="A1198" t="str">
        <x:v>Microsoft SQL Server 2008</x:v>
      </x:c>
      <x:c r="B1198" t="str">
        <x:v>Enterprise</x:v>
      </x:c>
      <x:c r="C1198" t="str">
        <x:v>Extended Security Update Year 1</x:v>
      </x:c>
      <x:c r="D1198" t="str">
        <x:v>Fixed</x:v>
      </x:c>
      <x:c r="E1198" s="3" t="n">
        <x:v>39758</x:v>
      </x:c>
      <x:c r="F1198" s="3" t="n">
        <x:v>41828</x:v>
      </x:c>
      <x:c r="G1198" s="3" t="n">
        <x:v>43655</x:v>
      </x:c>
      <x:c r="H1198" s="3" t="n">
        <x:v/>
      </x:c>
      <x:c r="I1198" s="3" t="n">
        <x:v>43656</x:v>
      </x:c>
      <x:c r="J1198" s="3" t="n">
        <x:v>44026</x:v>
      </x:c>
      <x:c r="K119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9">
      <x:c r="A1199" t="str">
        <x:v>Microsoft SQL Server 2008</x:v>
      </x:c>
      <x:c r="B1199" t="str">
        <x:v>Enterprise</x:v>
      </x:c>
      <x:c r="C1199" t="str">
        <x:v>Extended Security Update Year 2</x:v>
      </x:c>
      <x:c r="D1199" t="str">
        <x:v>Fixed</x:v>
      </x:c>
      <x:c r="E1199" s="3" t="n">
        <x:v>39758</x:v>
      </x:c>
      <x:c r="F1199" s="3" t="n">
        <x:v>41828</x:v>
      </x:c>
      <x:c r="G1199" s="3" t="n">
        <x:v>43655</x:v>
      </x:c>
      <x:c r="H1199" s="3" t="n">
        <x:v/>
      </x:c>
      <x:c r="I1199" s="3" t="n">
        <x:v>44027</x:v>
      </x:c>
      <x:c r="J1199" s="3" t="n">
        <x:v>44390</x:v>
      </x:c>
      <x:c r="K119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0">
      <x:c r="A1200" t="str">
        <x:v>Microsoft SQL Server 2008</x:v>
      </x:c>
      <x:c r="B1200" t="str">
        <x:v>Enterprise</x:v>
      </x:c>
      <x:c r="C1200" t="str">
        <x:v>Extended Security Update Year 3</x:v>
      </x:c>
      <x:c r="D1200" t="str">
        <x:v>Fixed</x:v>
      </x:c>
      <x:c r="E1200" s="3" t="n">
        <x:v>39758</x:v>
      </x:c>
      <x:c r="F1200" s="3" t="n">
        <x:v>41828</x:v>
      </x:c>
      <x:c r="G1200" s="3" t="n">
        <x:v>43655</x:v>
      </x:c>
      <x:c r="H1200" s="3" t="n">
        <x:v/>
      </x:c>
      <x:c r="I1200" s="3" t="n">
        <x:v>44391</x:v>
      </x:c>
      <x:c r="J1200" s="3" t="n">
        <x:v>44754</x:v>
      </x:c>
      <x:c r="K120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1">
      <x:c r="A1201" t="str">
        <x:v>Microsoft SQL Server 2008</x:v>
      </x:c>
      <x:c r="B1201" t="str">
        <x:v>Enterprise</x:v>
      </x:c>
      <x:c r="C1201" t="str">
        <x:v>Extended Security Update Year 4 (Azure only)</x:v>
      </x:c>
      <x:c r="D1201" t="str">
        <x:v>Fixed</x:v>
      </x:c>
      <x:c r="E1201" s="3" t="n">
        <x:v>39758</x:v>
      </x:c>
      <x:c r="F1201" s="3" t="n">
        <x:v>41828</x:v>
      </x:c>
      <x:c r="G1201" s="3" t="n">
        <x:v>43655</x:v>
      </x:c>
      <x:c r="H1201" s="3" t="n">
        <x:v/>
      </x:c>
      <x:c r="I1201" s="3" t="n">
        <x:v>44755</x:v>
      </x:c>
      <x:c r="J1201" s="3" t="n">
        <x:v>45118</x:v>
      </x:c>
      <x:c r="K120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2">
      <x:c r="A1202" t="str">
        <x:v>Microsoft SQL Server 2008</x:v>
      </x:c>
      <x:c r="B1202" t="str">
        <x:v>Express</x:v>
      </x:c>
      <x:c r="C1202" t="str">
        <x:v>Original Release</x:v>
      </x:c>
      <x:c r="D1202" t="str">
        <x:v>Fixed</x:v>
      </x:c>
      <x:c r="E1202" s="3" t="n">
        <x:v>39758</x:v>
      </x:c>
      <x:c r="F1202" s="3" t="n">
        <x:v>41828</x:v>
      </x:c>
      <x:c r="G1202" s="3" t="n">
        <x:v>43655</x:v>
      </x:c>
      <x:c r="H1202" s="3" t="n">
        <x:v/>
      </x:c>
      <x:c r="I1202" s="3" t="n">
        <x:v>39758</x:v>
      </x:c>
      <x:c r="J1202" s="3" t="n">
        <x:v>40281</x:v>
      </x:c>
      <x:c r="K120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3">
      <x:c r="A1203" t="str">
        <x:v>Microsoft SQL Server 2008</x:v>
      </x:c>
      <x:c r="B1203" t="str">
        <x:v>Express</x:v>
      </x:c>
      <x:c r="C1203" t="str">
        <x:v>Service Pack 1</x:v>
      </x:c>
      <x:c r="D1203" t="str">
        <x:v>Fixed</x:v>
      </x:c>
      <x:c r="E1203" s="3" t="n">
        <x:v>39758</x:v>
      </x:c>
      <x:c r="F1203" s="3" t="n">
        <x:v>41828</x:v>
      </x:c>
      <x:c r="G1203" s="3" t="n">
        <x:v>43655</x:v>
      </x:c>
      <x:c r="H1203" s="3" t="n">
        <x:v/>
      </x:c>
      <x:c r="I1203" s="3" t="n">
        <x:v>39903</x:v>
      </x:c>
      <x:c r="J1203" s="3" t="n">
        <x:v>40827</x:v>
      </x:c>
      <x:c r="K120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4">
      <x:c r="A1204" t="str">
        <x:v>Microsoft SQL Server 2008</x:v>
      </x:c>
      <x:c r="B1204" t="str">
        <x:v>Express</x:v>
      </x:c>
      <x:c r="C1204" t="str">
        <x:v>Service Pack 2</x:v>
      </x:c>
      <x:c r="D1204" t="str">
        <x:v>Fixed</x:v>
      </x:c>
      <x:c r="E1204" s="3" t="n">
        <x:v>39758</x:v>
      </x:c>
      <x:c r="F1204" s="3" t="n">
        <x:v>41828</x:v>
      </x:c>
      <x:c r="G1204" s="3" t="n">
        <x:v>43655</x:v>
      </x:c>
      <x:c r="H1204" s="3" t="n">
        <x:v/>
      </x:c>
      <x:c r="I1204" s="3" t="n">
        <x:v>40445</x:v>
      </x:c>
      <x:c r="J1204" s="3" t="n">
        <x:v>41191</x:v>
      </x:c>
      <x:c r="K120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5">
      <x:c r="A1205" t="str">
        <x:v>Microsoft SQL Server 2008</x:v>
      </x:c>
      <x:c r="B1205" t="str">
        <x:v>Express</x:v>
      </x:c>
      <x:c r="C1205" t="str">
        <x:v>Service Pack 3</x:v>
      </x:c>
      <x:c r="D1205" t="str">
        <x:v>Fixed</x:v>
      </x:c>
      <x:c r="E1205" s="3" t="n">
        <x:v>39758</x:v>
      </x:c>
      <x:c r="F1205" s="3" t="n">
        <x:v>41828</x:v>
      </x:c>
      <x:c r="G1205" s="3" t="n">
        <x:v>43655</x:v>
      </x:c>
      <x:c r="H1205" s="3" t="n">
        <x:v/>
      </x:c>
      <x:c r="I1205" s="3" t="n">
        <x:v>40822</x:v>
      </x:c>
      <x:c r="J1205" s="3" t="n">
        <x:v>42290</x:v>
      </x:c>
      <x:c r="K120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6">
      <x:c r="A1206" t="str">
        <x:v>Microsoft SQL Server 2008</x:v>
      </x:c>
      <x:c r="B1206" t="str">
        <x:v>Express</x:v>
      </x:c>
      <x:c r="C1206" t="str">
        <x:v>Service Pack 4</x:v>
      </x:c>
      <x:c r="D1206" t="str">
        <x:v>Fixed</x:v>
      </x:c>
      <x:c r="E1206" s="3" t="n">
        <x:v>39758</x:v>
      </x:c>
      <x:c r="F1206" s="3" t="n">
        <x:v>41828</x:v>
      </x:c>
      <x:c r="G1206" s="3" t="n">
        <x:v>43655</x:v>
      </x:c>
      <x:c r="H1206" s="3" t="n">
        <x:v/>
      </x:c>
      <x:c r="I1206" s="3" t="n">
        <x:v>41827</x:v>
      </x:c>
      <x:c r="J1206" s="3" t="n">
        <x:v>43655</x:v>
      </x:c>
      <x:c r="K120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7">
      <x:c r="A1207" t="str">
        <x:v>Microsoft SQL Server 2008</x:v>
      </x:c>
      <x:c r="B1207" t="str">
        <x:v>Express</x:v>
      </x:c>
      <x:c r="C1207" t="str">
        <x:v>Extended Security Update Year 1</x:v>
      </x:c>
      <x:c r="D1207" t="str">
        <x:v>Fixed</x:v>
      </x:c>
      <x:c r="E1207" s="3" t="n">
        <x:v>39758</x:v>
      </x:c>
      <x:c r="F1207" s="3" t="n">
        <x:v>41828</x:v>
      </x:c>
      <x:c r="G1207" s="3" t="n">
        <x:v>43655</x:v>
      </x:c>
      <x:c r="H1207" s="3" t="n">
        <x:v/>
      </x:c>
      <x:c r="I1207" s="3" t="n">
        <x:v>43656</x:v>
      </x:c>
      <x:c r="J1207" s="3" t="n">
        <x:v>44026</x:v>
      </x:c>
      <x:c r="K120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8">
      <x:c r="A1208" t="str">
        <x:v>Microsoft SQL Server 2008</x:v>
      </x:c>
      <x:c r="B1208" t="str">
        <x:v>Express</x:v>
      </x:c>
      <x:c r="C1208" t="str">
        <x:v>Extended Security Update Year 2</x:v>
      </x:c>
      <x:c r="D1208" t="str">
        <x:v>Fixed</x:v>
      </x:c>
      <x:c r="E1208" s="3" t="n">
        <x:v>39758</x:v>
      </x:c>
      <x:c r="F1208" s="3" t="n">
        <x:v>41828</x:v>
      </x:c>
      <x:c r="G1208" s="3" t="n">
        <x:v>43655</x:v>
      </x:c>
      <x:c r="H1208" s="3" t="n">
        <x:v/>
      </x:c>
      <x:c r="I1208" s="3" t="n">
        <x:v>44027</x:v>
      </x:c>
      <x:c r="J1208" s="3" t="n">
        <x:v>44390</x:v>
      </x:c>
      <x:c r="K120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9">
      <x:c r="A1209" t="str">
        <x:v>Microsoft SQL Server 2008</x:v>
      </x:c>
      <x:c r="B1209" t="str">
        <x:v>Express</x:v>
      </x:c>
      <x:c r="C1209" t="str">
        <x:v>Extended Security Update Year 3</x:v>
      </x:c>
      <x:c r="D1209" t="str">
        <x:v>Fixed</x:v>
      </x:c>
      <x:c r="E1209" s="3" t="n">
        <x:v>39758</x:v>
      </x:c>
      <x:c r="F1209" s="3" t="n">
        <x:v>41828</x:v>
      </x:c>
      <x:c r="G1209" s="3" t="n">
        <x:v>43655</x:v>
      </x:c>
      <x:c r="H1209" s="3" t="n">
        <x:v/>
      </x:c>
      <x:c r="I1209" s="3" t="n">
        <x:v>44391</x:v>
      </x:c>
      <x:c r="J1209" s="3" t="n">
        <x:v>44754</x:v>
      </x:c>
      <x:c r="K120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0">
      <x:c r="A1210" t="str">
        <x:v>Microsoft SQL Server 2008</x:v>
      </x:c>
      <x:c r="B1210" t="str">
        <x:v>Express</x:v>
      </x:c>
      <x:c r="C1210" t="str">
        <x:v>Extended Security Update Year 4 (Azure only)</x:v>
      </x:c>
      <x:c r="D1210" t="str">
        <x:v>Fixed</x:v>
      </x:c>
      <x:c r="E1210" s="3" t="n">
        <x:v>39758</x:v>
      </x:c>
      <x:c r="F1210" s="3" t="n">
        <x:v>41828</x:v>
      </x:c>
      <x:c r="G1210" s="3" t="n">
        <x:v>43655</x:v>
      </x:c>
      <x:c r="H1210" s="3" t="n">
        <x:v/>
      </x:c>
      <x:c r="I1210" s="3" t="n">
        <x:v>44755</x:v>
      </x:c>
      <x:c r="J1210" s="3" t="n">
        <x:v>45118</x:v>
      </x:c>
      <x:c r="K121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1">
      <x:c r="A1211" t="str">
        <x:v>Microsoft SQL Server 2008</x:v>
      </x:c>
      <x:c r="B1211" t="str">
        <x:v>Express with Advanced Services</x:v>
      </x:c>
      <x:c r="C1211" t="str">
        <x:v>Original Release</x:v>
      </x:c>
      <x:c r="D1211" t="str">
        <x:v>Fixed</x:v>
      </x:c>
      <x:c r="E1211" s="3" t="n">
        <x:v>39758</x:v>
      </x:c>
      <x:c r="F1211" s="3" t="n">
        <x:v>41828</x:v>
      </x:c>
      <x:c r="G1211" s="3" t="n">
        <x:v>43655</x:v>
      </x:c>
      <x:c r="H1211" s="3" t="n">
        <x:v/>
      </x:c>
      <x:c r="I1211" s="3" t="n">
        <x:v>39758</x:v>
      </x:c>
      <x:c r="J1211" s="3" t="n">
        <x:v>40281</x:v>
      </x:c>
      <x:c r="K121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2">
      <x:c r="A1212" t="str">
        <x:v>Microsoft SQL Server 2008</x:v>
      </x:c>
      <x:c r="B1212" t="str">
        <x:v>Express with Advanced Services</x:v>
      </x:c>
      <x:c r="C1212" t="str">
        <x:v>Service Pack 1</x:v>
      </x:c>
      <x:c r="D1212" t="str">
        <x:v>Fixed</x:v>
      </x:c>
      <x:c r="E1212" s="3" t="n">
        <x:v>39758</x:v>
      </x:c>
      <x:c r="F1212" s="3" t="n">
        <x:v>41828</x:v>
      </x:c>
      <x:c r="G1212" s="3" t="n">
        <x:v>43655</x:v>
      </x:c>
      <x:c r="H1212" s="3" t="n">
        <x:v/>
      </x:c>
      <x:c r="I1212" s="3" t="n">
        <x:v>39903</x:v>
      </x:c>
      <x:c r="J1212" s="3" t="n">
        <x:v>40827</x:v>
      </x:c>
      <x:c r="K121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3">
      <x:c r="A1213" t="str">
        <x:v>Microsoft SQL Server 2008</x:v>
      </x:c>
      <x:c r="B1213" t="str">
        <x:v>Express with Advanced Services</x:v>
      </x:c>
      <x:c r="C1213" t="str">
        <x:v>Service Pack 2</x:v>
      </x:c>
      <x:c r="D1213" t="str">
        <x:v>Fixed</x:v>
      </x:c>
      <x:c r="E1213" s="3" t="n">
        <x:v>39758</x:v>
      </x:c>
      <x:c r="F1213" s="3" t="n">
        <x:v>41828</x:v>
      </x:c>
      <x:c r="G1213" s="3" t="n">
        <x:v>43655</x:v>
      </x:c>
      <x:c r="H1213" s="3" t="n">
        <x:v/>
      </x:c>
      <x:c r="I1213" s="3" t="n">
        <x:v>40445</x:v>
      </x:c>
      <x:c r="J1213" s="3" t="n">
        <x:v>41191</x:v>
      </x:c>
      <x:c r="K121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4">
      <x:c r="A1214" t="str">
        <x:v>Microsoft SQL Server 2008</x:v>
      </x:c>
      <x:c r="B1214" t="str">
        <x:v>Express with Advanced Services</x:v>
      </x:c>
      <x:c r="C1214" t="str">
        <x:v>Service Pack 3</x:v>
      </x:c>
      <x:c r="D1214" t="str">
        <x:v>Fixed</x:v>
      </x:c>
      <x:c r="E1214" s="3" t="n">
        <x:v>39758</x:v>
      </x:c>
      <x:c r="F1214" s="3" t="n">
        <x:v>41828</x:v>
      </x:c>
      <x:c r="G1214" s="3" t="n">
        <x:v>43655</x:v>
      </x:c>
      <x:c r="H1214" s="3" t="n">
        <x:v/>
      </x:c>
      <x:c r="I1214" s="3" t="n">
        <x:v>40822</x:v>
      </x:c>
      <x:c r="J1214" s="3" t="n">
        <x:v>42290</x:v>
      </x:c>
      <x:c r="K121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5">
      <x:c r="A1215" t="str">
        <x:v>Microsoft SQL Server 2008</x:v>
      </x:c>
      <x:c r="B1215" t="str">
        <x:v>Express with Advanced Services</x:v>
      </x:c>
      <x:c r="C1215" t="str">
        <x:v>Service Pack 4</x:v>
      </x:c>
      <x:c r="D1215" t="str">
        <x:v>Fixed</x:v>
      </x:c>
      <x:c r="E1215" s="3" t="n">
        <x:v>39758</x:v>
      </x:c>
      <x:c r="F1215" s="3" t="n">
        <x:v>41828</x:v>
      </x:c>
      <x:c r="G1215" s="3" t="n">
        <x:v>43655</x:v>
      </x:c>
      <x:c r="H1215" s="3" t="n">
        <x:v/>
      </x:c>
      <x:c r="I1215" s="3" t="n">
        <x:v>41827</x:v>
      </x:c>
      <x:c r="J1215" s="3" t="n">
        <x:v>43655</x:v>
      </x:c>
      <x:c r="K121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6">
      <x:c r="A1216" t="str">
        <x:v>Microsoft SQL Server 2008</x:v>
      </x:c>
      <x:c r="B1216" t="str">
        <x:v>Express with Advanced Services</x:v>
      </x:c>
      <x:c r="C1216" t="str">
        <x:v>Extended Security Update Year 1</x:v>
      </x:c>
      <x:c r="D1216" t="str">
        <x:v>Fixed</x:v>
      </x:c>
      <x:c r="E1216" s="3" t="n">
        <x:v>39758</x:v>
      </x:c>
      <x:c r="F1216" s="3" t="n">
        <x:v>41828</x:v>
      </x:c>
      <x:c r="G1216" s="3" t="n">
        <x:v>43655</x:v>
      </x:c>
      <x:c r="H1216" s="3" t="n">
        <x:v/>
      </x:c>
      <x:c r="I1216" s="3" t="n">
        <x:v>43656</x:v>
      </x:c>
      <x:c r="J1216" s="3" t="n">
        <x:v>44026</x:v>
      </x:c>
      <x:c r="K121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7">
      <x:c r="A1217" t="str">
        <x:v>Microsoft SQL Server 2008</x:v>
      </x:c>
      <x:c r="B1217" t="str">
        <x:v>Express with Advanced Services</x:v>
      </x:c>
      <x:c r="C1217" t="str">
        <x:v>Extended Security Update Year 2</x:v>
      </x:c>
      <x:c r="D1217" t="str">
        <x:v>Fixed</x:v>
      </x:c>
      <x:c r="E1217" s="3" t="n">
        <x:v>39758</x:v>
      </x:c>
      <x:c r="F1217" s="3" t="n">
        <x:v>41828</x:v>
      </x:c>
      <x:c r="G1217" s="3" t="n">
        <x:v>43655</x:v>
      </x:c>
      <x:c r="H1217" s="3" t="n">
        <x:v/>
      </x:c>
      <x:c r="I1217" s="3" t="n">
        <x:v>44027</x:v>
      </x:c>
      <x:c r="J1217" s="3" t="n">
        <x:v>44390</x:v>
      </x:c>
      <x:c r="K121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8">
      <x:c r="A1218" t="str">
        <x:v>Microsoft SQL Server 2008</x:v>
      </x:c>
      <x:c r="B1218" t="str">
        <x:v>Express with Advanced Services</x:v>
      </x:c>
      <x:c r="C1218" t="str">
        <x:v>Extended Security Update Year 3</x:v>
      </x:c>
      <x:c r="D1218" t="str">
        <x:v>Fixed</x:v>
      </x:c>
      <x:c r="E1218" s="3" t="n">
        <x:v>39758</x:v>
      </x:c>
      <x:c r="F1218" s="3" t="n">
        <x:v>41828</x:v>
      </x:c>
      <x:c r="G1218" s="3" t="n">
        <x:v>43655</x:v>
      </x:c>
      <x:c r="H1218" s="3" t="n">
        <x:v/>
      </x:c>
      <x:c r="I1218" s="3" t="n">
        <x:v>44391</x:v>
      </x:c>
      <x:c r="J1218" s="3" t="n">
        <x:v>44754</x:v>
      </x:c>
      <x:c r="K121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9">
      <x:c r="A1219" t="str">
        <x:v>Microsoft SQL Server 2008</x:v>
      </x:c>
      <x:c r="B1219" t="str">
        <x:v>Express with Advanced Services</x:v>
      </x:c>
      <x:c r="C1219" t="str">
        <x:v>Extended Security Update Year 4 (Azure only)</x:v>
      </x:c>
      <x:c r="D1219" t="str">
        <x:v>Fixed</x:v>
      </x:c>
      <x:c r="E1219" s="3" t="n">
        <x:v>39758</x:v>
      </x:c>
      <x:c r="F1219" s="3" t="n">
        <x:v>41828</x:v>
      </x:c>
      <x:c r="G1219" s="3" t="n">
        <x:v>43655</x:v>
      </x:c>
      <x:c r="H1219" s="3" t="n">
        <x:v/>
      </x:c>
      <x:c r="I1219" s="3" t="n">
        <x:v>44755</x:v>
      </x:c>
      <x:c r="J1219" s="3" t="n">
        <x:v>45118</x:v>
      </x:c>
      <x:c r="K121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0">
      <x:c r="A1220" t="str">
        <x:v>Microsoft SQL Server 2008</x:v>
      </x:c>
      <x:c r="B1220" t="str">
        <x:v>Standard</x:v>
      </x:c>
      <x:c r="C1220" t="str">
        <x:v>Original Release</x:v>
      </x:c>
      <x:c r="D1220" t="str">
        <x:v>Fixed</x:v>
      </x:c>
      <x:c r="E1220" s="3" t="n">
        <x:v>39758</x:v>
      </x:c>
      <x:c r="F1220" s="3" t="n">
        <x:v>41828</x:v>
      </x:c>
      <x:c r="G1220" s="3" t="n">
        <x:v>43655</x:v>
      </x:c>
      <x:c r="H1220" s="3" t="n">
        <x:v/>
      </x:c>
      <x:c r="I1220" s="3" t="n">
        <x:v>39758</x:v>
      </x:c>
      <x:c r="J1220" s="3" t="n">
        <x:v>40281</x:v>
      </x:c>
      <x:c r="K122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1">
      <x:c r="A1221" t="str">
        <x:v>Microsoft SQL Server 2008</x:v>
      </x:c>
      <x:c r="B1221" t="str">
        <x:v>Standard</x:v>
      </x:c>
      <x:c r="C1221" t="str">
        <x:v>Service Pack 1</x:v>
      </x:c>
      <x:c r="D1221" t="str">
        <x:v>Fixed</x:v>
      </x:c>
      <x:c r="E1221" s="3" t="n">
        <x:v>39758</x:v>
      </x:c>
      <x:c r="F1221" s="3" t="n">
        <x:v>41828</x:v>
      </x:c>
      <x:c r="G1221" s="3" t="n">
        <x:v>43655</x:v>
      </x:c>
      <x:c r="H1221" s="3" t="n">
        <x:v/>
      </x:c>
      <x:c r="I1221" s="3" t="n">
        <x:v>39903</x:v>
      </x:c>
      <x:c r="J1221" s="3" t="n">
        <x:v>40827</x:v>
      </x:c>
      <x:c r="K122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2">
      <x:c r="A1222" t="str">
        <x:v>Microsoft SQL Server 2008</x:v>
      </x:c>
      <x:c r="B1222" t="str">
        <x:v>Standard</x:v>
      </x:c>
      <x:c r="C1222" t="str">
        <x:v>Service Pack 2</x:v>
      </x:c>
      <x:c r="D1222" t="str">
        <x:v>Fixed</x:v>
      </x:c>
      <x:c r="E1222" s="3" t="n">
        <x:v>39758</x:v>
      </x:c>
      <x:c r="F1222" s="3" t="n">
        <x:v>41828</x:v>
      </x:c>
      <x:c r="G1222" s="3" t="n">
        <x:v>43655</x:v>
      </x:c>
      <x:c r="H1222" s="3" t="n">
        <x:v/>
      </x:c>
      <x:c r="I1222" s="3" t="n">
        <x:v>40445</x:v>
      </x:c>
      <x:c r="J1222" s="3" t="n">
        <x:v>41191</x:v>
      </x:c>
      <x:c r="K122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3">
      <x:c r="A1223" t="str">
        <x:v>Microsoft SQL Server 2008</x:v>
      </x:c>
      <x:c r="B1223" t="str">
        <x:v>Standard</x:v>
      </x:c>
      <x:c r="C1223" t="str">
        <x:v>Service Pack 3</x:v>
      </x:c>
      <x:c r="D1223" t="str">
        <x:v>Fixed</x:v>
      </x:c>
      <x:c r="E1223" s="3" t="n">
        <x:v>39758</x:v>
      </x:c>
      <x:c r="F1223" s="3" t="n">
        <x:v>41828</x:v>
      </x:c>
      <x:c r="G1223" s="3" t="n">
        <x:v>43655</x:v>
      </x:c>
      <x:c r="H1223" s="3" t="n">
        <x:v/>
      </x:c>
      <x:c r="I1223" s="3" t="n">
        <x:v>40822</x:v>
      </x:c>
      <x:c r="J1223" s="3" t="n">
        <x:v>42290</x:v>
      </x:c>
      <x:c r="K122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4">
      <x:c r="A1224" t="str">
        <x:v>Microsoft SQL Server 2008</x:v>
      </x:c>
      <x:c r="B1224" t="str">
        <x:v>Standard</x:v>
      </x:c>
      <x:c r="C1224" t="str">
        <x:v>Service Pack 4</x:v>
      </x:c>
      <x:c r="D1224" t="str">
        <x:v>Fixed</x:v>
      </x:c>
      <x:c r="E1224" s="3" t="n">
        <x:v>39758</x:v>
      </x:c>
      <x:c r="F1224" s="3" t="n">
        <x:v>41828</x:v>
      </x:c>
      <x:c r="G1224" s="3" t="n">
        <x:v>43655</x:v>
      </x:c>
      <x:c r="H1224" s="3" t="n">
        <x:v/>
      </x:c>
      <x:c r="I1224" s="3" t="n">
        <x:v>41827</x:v>
      </x:c>
      <x:c r="J1224" s="3" t="n">
        <x:v>43655</x:v>
      </x:c>
      <x:c r="K122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5">
      <x:c r="A1225" t="str">
        <x:v>Microsoft SQL Server 2008</x:v>
      </x:c>
      <x:c r="B1225" t="str">
        <x:v>Standard</x:v>
      </x:c>
      <x:c r="C1225" t="str">
        <x:v>Extended Security Update Year 1</x:v>
      </x:c>
      <x:c r="D1225" t="str">
        <x:v>Fixed</x:v>
      </x:c>
      <x:c r="E1225" s="3" t="n">
        <x:v>39758</x:v>
      </x:c>
      <x:c r="F1225" s="3" t="n">
        <x:v>41828</x:v>
      </x:c>
      <x:c r="G1225" s="3" t="n">
        <x:v>43655</x:v>
      </x:c>
      <x:c r="H1225" s="3" t="n">
        <x:v/>
      </x:c>
      <x:c r="I1225" s="3" t="n">
        <x:v>43656</x:v>
      </x:c>
      <x:c r="J1225" s="3" t="n">
        <x:v>44026</x:v>
      </x:c>
      <x:c r="K122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6">
      <x:c r="A1226" t="str">
        <x:v>Microsoft SQL Server 2008</x:v>
      </x:c>
      <x:c r="B1226" t="str">
        <x:v>Standard</x:v>
      </x:c>
      <x:c r="C1226" t="str">
        <x:v>Extended Security Update Year 2</x:v>
      </x:c>
      <x:c r="D1226" t="str">
        <x:v>Fixed</x:v>
      </x:c>
      <x:c r="E1226" s="3" t="n">
        <x:v>39758</x:v>
      </x:c>
      <x:c r="F1226" s="3" t="n">
        <x:v>41828</x:v>
      </x:c>
      <x:c r="G1226" s="3" t="n">
        <x:v>43655</x:v>
      </x:c>
      <x:c r="H1226" s="3" t="n">
        <x:v/>
      </x:c>
      <x:c r="I1226" s="3" t="n">
        <x:v>44027</x:v>
      </x:c>
      <x:c r="J1226" s="3" t="n">
        <x:v>44390</x:v>
      </x:c>
      <x:c r="K122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7">
      <x:c r="A1227" t="str">
        <x:v>Microsoft SQL Server 2008</x:v>
      </x:c>
      <x:c r="B1227" t="str">
        <x:v>Standard</x:v>
      </x:c>
      <x:c r="C1227" t="str">
        <x:v>Extended Security Update Year 3</x:v>
      </x:c>
      <x:c r="D1227" t="str">
        <x:v>Fixed</x:v>
      </x:c>
      <x:c r="E1227" s="3" t="n">
        <x:v>39758</x:v>
      </x:c>
      <x:c r="F1227" s="3" t="n">
        <x:v>41828</x:v>
      </x:c>
      <x:c r="G1227" s="3" t="n">
        <x:v>43655</x:v>
      </x:c>
      <x:c r="H1227" s="3" t="n">
        <x:v/>
      </x:c>
      <x:c r="I1227" s="3" t="n">
        <x:v>44391</x:v>
      </x:c>
      <x:c r="J1227" s="3" t="n">
        <x:v>44754</x:v>
      </x:c>
      <x:c r="K122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8">
      <x:c r="A1228" t="str">
        <x:v>Microsoft SQL Server 2008</x:v>
      </x:c>
      <x:c r="B1228" t="str">
        <x:v>Standard</x:v>
      </x:c>
      <x:c r="C1228" t="str">
        <x:v>Extended Security Update Year 4 (Azure only)</x:v>
      </x:c>
      <x:c r="D1228" t="str">
        <x:v>Fixed</x:v>
      </x:c>
      <x:c r="E1228" s="3" t="n">
        <x:v>39758</x:v>
      </x:c>
      <x:c r="F1228" s="3" t="n">
        <x:v>41828</x:v>
      </x:c>
      <x:c r="G1228" s="3" t="n">
        <x:v>43655</x:v>
      </x:c>
      <x:c r="H1228" s="3" t="n">
        <x:v/>
      </x:c>
      <x:c r="I1228" s="3" t="n">
        <x:v>44755</x:v>
      </x:c>
      <x:c r="J1228" s="3" t="n">
        <x:v>45118</x:v>
      </x:c>
      <x:c r="K122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9">
      <x:c r="A1229" t="str">
        <x:v>Microsoft SQL Server 2008</x:v>
      </x:c>
      <x:c r="B1229" t="str">
        <x:v>Standard Edition for Small Business</x:v>
      </x:c>
      <x:c r="C1229" t="str">
        <x:v>Original Release</x:v>
      </x:c>
      <x:c r="D1229" t="str">
        <x:v>Fixed</x:v>
      </x:c>
      <x:c r="E1229" s="3" t="n">
        <x:v>39758</x:v>
      </x:c>
      <x:c r="F1229" s="3" t="n">
        <x:v>41828</x:v>
      </x:c>
      <x:c r="G1229" s="3" t="n">
        <x:v>43655</x:v>
      </x:c>
      <x:c r="H1229" s="3" t="n">
        <x:v/>
      </x:c>
      <x:c r="I1229" s="3" t="n">
        <x:v>39758</x:v>
      </x:c>
      <x:c r="J1229" s="3" t="n">
        <x:v>40281</x:v>
      </x:c>
      <x:c r="K122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0">
      <x:c r="A1230" t="str">
        <x:v>Microsoft SQL Server 2008</x:v>
      </x:c>
      <x:c r="B1230" t="str">
        <x:v>Standard Edition for Small Business</x:v>
      </x:c>
      <x:c r="C1230" t="str">
        <x:v>Service Pack 1</x:v>
      </x:c>
      <x:c r="D1230" t="str">
        <x:v>Fixed</x:v>
      </x:c>
      <x:c r="E1230" s="3" t="n">
        <x:v>39758</x:v>
      </x:c>
      <x:c r="F1230" s="3" t="n">
        <x:v>41828</x:v>
      </x:c>
      <x:c r="G1230" s="3" t="n">
        <x:v>43655</x:v>
      </x:c>
      <x:c r="H1230" s="3" t="n">
        <x:v/>
      </x:c>
      <x:c r="I1230" s="3" t="n">
        <x:v>39903</x:v>
      </x:c>
      <x:c r="J1230" s="3" t="n">
        <x:v>40827</x:v>
      </x:c>
      <x:c r="K123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1">
      <x:c r="A1231" t="str">
        <x:v>Microsoft SQL Server 2008</x:v>
      </x:c>
      <x:c r="B1231" t="str">
        <x:v>Standard Edition for Small Business</x:v>
      </x:c>
      <x:c r="C1231" t="str">
        <x:v>Service Pack 2</x:v>
      </x:c>
      <x:c r="D1231" t="str">
        <x:v>Fixed</x:v>
      </x:c>
      <x:c r="E1231" s="3" t="n">
        <x:v>39758</x:v>
      </x:c>
      <x:c r="F1231" s="3" t="n">
        <x:v>41828</x:v>
      </x:c>
      <x:c r="G1231" s="3" t="n">
        <x:v>43655</x:v>
      </x:c>
      <x:c r="H1231" s="3" t="n">
        <x:v/>
      </x:c>
      <x:c r="I1231" s="3" t="n">
        <x:v>40445</x:v>
      </x:c>
      <x:c r="J1231" s="3" t="n">
        <x:v>41191</x:v>
      </x:c>
      <x:c r="K123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2">
      <x:c r="A1232" t="str">
        <x:v>Microsoft SQL Server 2008</x:v>
      </x:c>
      <x:c r="B1232" t="str">
        <x:v>Standard Edition for Small Business</x:v>
      </x:c>
      <x:c r="C1232" t="str">
        <x:v>Service Pack 3</x:v>
      </x:c>
      <x:c r="D1232" t="str">
        <x:v>Fixed</x:v>
      </x:c>
      <x:c r="E1232" s="3" t="n">
        <x:v>39758</x:v>
      </x:c>
      <x:c r="F1232" s="3" t="n">
        <x:v>41828</x:v>
      </x:c>
      <x:c r="G1232" s="3" t="n">
        <x:v>43655</x:v>
      </x:c>
      <x:c r="H1232" s="3" t="n">
        <x:v/>
      </x:c>
      <x:c r="I1232" s="3" t="n">
        <x:v>40822</x:v>
      </x:c>
      <x:c r="J1232" s="3" t="n">
        <x:v>42290</x:v>
      </x:c>
      <x:c r="K123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3">
      <x:c r="A1233" t="str">
        <x:v>Microsoft SQL Server 2008</x:v>
      </x:c>
      <x:c r="B1233" t="str">
        <x:v>Standard Edition for Small Business</x:v>
      </x:c>
      <x:c r="C1233" t="str">
        <x:v>Service Pack 4</x:v>
      </x:c>
      <x:c r="D1233" t="str">
        <x:v>Fixed</x:v>
      </x:c>
      <x:c r="E1233" s="3" t="n">
        <x:v>39758</x:v>
      </x:c>
      <x:c r="F1233" s="3" t="n">
        <x:v>41828</x:v>
      </x:c>
      <x:c r="G1233" s="3" t="n">
        <x:v>43655</x:v>
      </x:c>
      <x:c r="H1233" s="3" t="n">
        <x:v/>
      </x:c>
      <x:c r="I1233" s="3" t="n">
        <x:v>41827</x:v>
      </x:c>
      <x:c r="J1233" s="3" t="n">
        <x:v>43655</x:v>
      </x:c>
      <x:c r="K123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4">
      <x:c r="A1234" t="str">
        <x:v>Microsoft SQL Server 2008</x:v>
      </x:c>
      <x:c r="B1234" t="str">
        <x:v>Standard Edition for Small Business</x:v>
      </x:c>
      <x:c r="C1234" t="str">
        <x:v>Extended Security Update Year 1</x:v>
      </x:c>
      <x:c r="D1234" t="str">
        <x:v>Fixed</x:v>
      </x:c>
      <x:c r="E1234" s="3" t="n">
        <x:v>39758</x:v>
      </x:c>
      <x:c r="F1234" s="3" t="n">
        <x:v>41828</x:v>
      </x:c>
      <x:c r="G1234" s="3" t="n">
        <x:v>43655</x:v>
      </x:c>
      <x:c r="H1234" s="3" t="n">
        <x:v/>
      </x:c>
      <x:c r="I1234" s="3" t="n">
        <x:v>43656</x:v>
      </x:c>
      <x:c r="J1234" s="3" t="n">
        <x:v>44026</x:v>
      </x:c>
      <x:c r="K123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5">
      <x:c r="A1235" t="str">
        <x:v>Microsoft SQL Server 2008</x:v>
      </x:c>
      <x:c r="B1235" t="str">
        <x:v>Standard Edition for Small Business</x:v>
      </x:c>
      <x:c r="C1235" t="str">
        <x:v>Extended Security Update Year 2</x:v>
      </x:c>
      <x:c r="D1235" t="str">
        <x:v>Fixed</x:v>
      </x:c>
      <x:c r="E1235" s="3" t="n">
        <x:v>39758</x:v>
      </x:c>
      <x:c r="F1235" s="3" t="n">
        <x:v>41828</x:v>
      </x:c>
      <x:c r="G1235" s="3" t="n">
        <x:v>43655</x:v>
      </x:c>
      <x:c r="H1235" s="3" t="n">
        <x:v/>
      </x:c>
      <x:c r="I1235" s="3" t="n">
        <x:v>44027</x:v>
      </x:c>
      <x:c r="J1235" s="3" t="n">
        <x:v>44390</x:v>
      </x:c>
      <x:c r="K123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6">
      <x:c r="A1236" t="str">
        <x:v>Microsoft SQL Server 2008</x:v>
      </x:c>
      <x:c r="B1236" t="str">
        <x:v>Standard Edition for Small Business</x:v>
      </x:c>
      <x:c r="C1236" t="str">
        <x:v>Extended Security Update Year 3</x:v>
      </x:c>
      <x:c r="D1236" t="str">
        <x:v>Fixed</x:v>
      </x:c>
      <x:c r="E1236" s="3" t="n">
        <x:v>39758</x:v>
      </x:c>
      <x:c r="F1236" s="3" t="n">
        <x:v>41828</x:v>
      </x:c>
      <x:c r="G1236" s="3" t="n">
        <x:v>43655</x:v>
      </x:c>
      <x:c r="H1236" s="3" t="n">
        <x:v/>
      </x:c>
      <x:c r="I1236" s="3" t="n">
        <x:v>44391</x:v>
      </x:c>
      <x:c r="J1236" s="3" t="n">
        <x:v>44754</x:v>
      </x:c>
      <x:c r="K123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7">
      <x:c r="A1237" t="str">
        <x:v>Microsoft SQL Server 2008</x:v>
      </x:c>
      <x:c r="B1237" t="str">
        <x:v>Standard Edition for Small Business</x:v>
      </x:c>
      <x:c r="C1237" t="str">
        <x:v>Extended Security Update Year 4 (Azure only)</x:v>
      </x:c>
      <x:c r="D1237" t="str">
        <x:v>Fixed</x:v>
      </x:c>
      <x:c r="E1237" s="3" t="n">
        <x:v>39758</x:v>
      </x:c>
      <x:c r="F1237" s="3" t="n">
        <x:v>41828</x:v>
      </x:c>
      <x:c r="G1237" s="3" t="n">
        <x:v>43655</x:v>
      </x:c>
      <x:c r="H1237" s="3" t="n">
        <x:v/>
      </x:c>
      <x:c r="I1237" s="3" t="n">
        <x:v>44755</x:v>
      </x:c>
      <x:c r="J1237" s="3" t="n">
        <x:v>45118</x:v>
      </x:c>
      <x:c r="K123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8">
      <x:c r="A1238" t="str">
        <x:v>Microsoft SQL Server 2008</x:v>
      </x:c>
      <x:c r="B1238" t="str">
        <x:v>Web</x:v>
      </x:c>
      <x:c r="C1238" t="str">
        <x:v>Original Release</x:v>
      </x:c>
      <x:c r="D1238" t="str">
        <x:v>Fixed</x:v>
      </x:c>
      <x:c r="E1238" s="3" t="n">
        <x:v>39758</x:v>
      </x:c>
      <x:c r="F1238" s="3" t="n">
        <x:v>41828</x:v>
      </x:c>
      <x:c r="G1238" s="3" t="n">
        <x:v>43655</x:v>
      </x:c>
      <x:c r="H1238" s="3" t="n">
        <x:v/>
      </x:c>
      <x:c r="I1238" s="3" t="n">
        <x:v>39758</x:v>
      </x:c>
      <x:c r="J1238" s="3" t="n">
        <x:v>40281</x:v>
      </x:c>
      <x:c r="K123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9">
      <x:c r="A1239" t="str">
        <x:v>Microsoft SQL Server 2008</x:v>
      </x:c>
      <x:c r="B1239" t="str">
        <x:v>Web</x:v>
      </x:c>
      <x:c r="C1239" t="str">
        <x:v>Service Pack 1</x:v>
      </x:c>
      <x:c r="D1239" t="str">
        <x:v>Fixed</x:v>
      </x:c>
      <x:c r="E1239" s="3" t="n">
        <x:v>39758</x:v>
      </x:c>
      <x:c r="F1239" s="3" t="n">
        <x:v>41828</x:v>
      </x:c>
      <x:c r="G1239" s="3" t="n">
        <x:v>43655</x:v>
      </x:c>
      <x:c r="H1239" s="3" t="n">
        <x:v/>
      </x:c>
      <x:c r="I1239" s="3" t="n">
        <x:v>39903</x:v>
      </x:c>
      <x:c r="J1239" s="3" t="n">
        <x:v>40827</x:v>
      </x:c>
      <x:c r="K123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0">
      <x:c r="A1240" t="str">
        <x:v>Microsoft SQL Server 2008</x:v>
      </x:c>
      <x:c r="B1240" t="str">
        <x:v>Web</x:v>
      </x:c>
      <x:c r="C1240" t="str">
        <x:v>Service Pack 2</x:v>
      </x:c>
      <x:c r="D1240" t="str">
        <x:v>Fixed</x:v>
      </x:c>
      <x:c r="E1240" s="3" t="n">
        <x:v>39758</x:v>
      </x:c>
      <x:c r="F1240" s="3" t="n">
        <x:v>41828</x:v>
      </x:c>
      <x:c r="G1240" s="3" t="n">
        <x:v>43655</x:v>
      </x:c>
      <x:c r="H1240" s="3" t="n">
        <x:v/>
      </x:c>
      <x:c r="I1240" s="3" t="n">
        <x:v>40445</x:v>
      </x:c>
      <x:c r="J1240" s="3" t="n">
        <x:v>41191</x:v>
      </x:c>
      <x:c r="K124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1">
      <x:c r="A1241" t="str">
        <x:v>Microsoft SQL Server 2008</x:v>
      </x:c>
      <x:c r="B1241" t="str">
        <x:v>Web</x:v>
      </x:c>
      <x:c r="C1241" t="str">
        <x:v>Service Pack 3</x:v>
      </x:c>
      <x:c r="D1241" t="str">
        <x:v>Fixed</x:v>
      </x:c>
      <x:c r="E1241" s="3" t="n">
        <x:v>39758</x:v>
      </x:c>
      <x:c r="F1241" s="3" t="n">
        <x:v>41828</x:v>
      </x:c>
      <x:c r="G1241" s="3" t="n">
        <x:v>43655</x:v>
      </x:c>
      <x:c r="H1241" s="3" t="n">
        <x:v/>
      </x:c>
      <x:c r="I1241" s="3" t="n">
        <x:v>40822</x:v>
      </x:c>
      <x:c r="J1241" s="3" t="n">
        <x:v>42290</x:v>
      </x:c>
      <x:c r="K12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2">
      <x:c r="A1242" t="str">
        <x:v>Microsoft SQL Server 2008</x:v>
      </x:c>
      <x:c r="B1242" t="str">
        <x:v>Web</x:v>
      </x:c>
      <x:c r="C1242" t="str">
        <x:v>Service Pack 4</x:v>
      </x:c>
      <x:c r="D1242" t="str">
        <x:v>Fixed</x:v>
      </x:c>
      <x:c r="E1242" s="3" t="n">
        <x:v>39758</x:v>
      </x:c>
      <x:c r="F1242" s="3" t="n">
        <x:v>41828</x:v>
      </x:c>
      <x:c r="G1242" s="3" t="n">
        <x:v>43655</x:v>
      </x:c>
      <x:c r="H1242" s="3" t="n">
        <x:v/>
      </x:c>
      <x:c r="I1242" s="3" t="n">
        <x:v>41827</x:v>
      </x:c>
      <x:c r="J1242" s="3" t="n">
        <x:v>43655</x:v>
      </x:c>
      <x:c r="K12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3">
      <x:c r="A1243" t="str">
        <x:v>Microsoft SQL Server 2008</x:v>
      </x:c>
      <x:c r="B1243" t="str">
        <x:v>Web</x:v>
      </x:c>
      <x:c r="C1243" t="str">
        <x:v>Extended Security Update Year 1</x:v>
      </x:c>
      <x:c r="D1243" t="str">
        <x:v>Fixed</x:v>
      </x:c>
      <x:c r="E1243" s="3" t="n">
        <x:v>39758</x:v>
      </x:c>
      <x:c r="F1243" s="3" t="n">
        <x:v>41828</x:v>
      </x:c>
      <x:c r="G1243" s="3" t="n">
        <x:v>43655</x:v>
      </x:c>
      <x:c r="H1243" s="3" t="n">
        <x:v/>
      </x:c>
      <x:c r="I1243" s="3" t="n">
        <x:v>43656</x:v>
      </x:c>
      <x:c r="J1243" s="3" t="n">
        <x:v>44026</x:v>
      </x:c>
      <x:c r="K124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4">
      <x:c r="A1244" t="str">
        <x:v>Microsoft SQL Server 2008</x:v>
      </x:c>
      <x:c r="B1244" t="str">
        <x:v>Web</x:v>
      </x:c>
      <x:c r="C1244" t="str">
        <x:v>Extended Security Update Year 2</x:v>
      </x:c>
      <x:c r="D1244" t="str">
        <x:v>Fixed</x:v>
      </x:c>
      <x:c r="E1244" s="3" t="n">
        <x:v>39758</x:v>
      </x:c>
      <x:c r="F1244" s="3" t="n">
        <x:v>41828</x:v>
      </x:c>
      <x:c r="G1244" s="3" t="n">
        <x:v>43655</x:v>
      </x:c>
      <x:c r="H1244" s="3" t="n">
        <x:v/>
      </x:c>
      <x:c r="I1244" s="3" t="n">
        <x:v>44027</x:v>
      </x:c>
      <x:c r="J1244" s="3" t="n">
        <x:v>44390</x:v>
      </x:c>
      <x:c r="K124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5">
      <x:c r="A1245" t="str">
        <x:v>Microsoft SQL Server 2008</x:v>
      </x:c>
      <x:c r="B1245" t="str">
        <x:v>Web</x:v>
      </x:c>
      <x:c r="C1245" t="str">
        <x:v>Extended Security Update Year 3</x:v>
      </x:c>
      <x:c r="D1245" t="str">
        <x:v>Fixed</x:v>
      </x:c>
      <x:c r="E1245" s="3" t="n">
        <x:v>39758</x:v>
      </x:c>
      <x:c r="F1245" s="3" t="n">
        <x:v>41828</x:v>
      </x:c>
      <x:c r="G1245" s="3" t="n">
        <x:v>43655</x:v>
      </x:c>
      <x:c r="H1245" s="3" t="n">
        <x:v/>
      </x:c>
      <x:c r="I1245" s="3" t="n">
        <x:v>44391</x:v>
      </x:c>
      <x:c r="J1245" s="3" t="n">
        <x:v>44754</x:v>
      </x:c>
      <x:c r="K124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6">
      <x:c r="A1246" t="str">
        <x:v>Microsoft SQL Server 2008</x:v>
      </x:c>
      <x:c r="B1246" t="str">
        <x:v>Web</x:v>
      </x:c>
      <x:c r="C1246" t="str">
        <x:v>Extended Security Update Year 4 (Azure only)</x:v>
      </x:c>
      <x:c r="D1246" t="str">
        <x:v>Fixed</x:v>
      </x:c>
      <x:c r="E1246" s="3" t="n">
        <x:v>39758</x:v>
      </x:c>
      <x:c r="F1246" s="3" t="n">
        <x:v>41828</x:v>
      </x:c>
      <x:c r="G1246" s="3" t="n">
        <x:v>43655</x:v>
      </x:c>
      <x:c r="H1246" s="3" t="n">
        <x:v/>
      </x:c>
      <x:c r="I1246" s="3" t="n">
        <x:v>44755</x:v>
      </x:c>
      <x:c r="J1246" s="3" t="n">
        <x:v>45118</x:v>
      </x:c>
      <x:c r="K124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7">
      <x:c r="A1247" t="str">
        <x:v>Microsoft SQL Server 2008</x:v>
      </x:c>
      <x:c r="B1247" t="str">
        <x:v>Workgroup</x:v>
      </x:c>
      <x:c r="C1247" t="str">
        <x:v>Original Release</x:v>
      </x:c>
      <x:c r="D1247" t="str">
        <x:v>Fixed</x:v>
      </x:c>
      <x:c r="E1247" s="3" t="n">
        <x:v>39758</x:v>
      </x:c>
      <x:c r="F1247" s="3" t="n">
        <x:v>41828</x:v>
      </x:c>
      <x:c r="G1247" s="3" t="n">
        <x:v>43655</x:v>
      </x:c>
      <x:c r="H1247" s="3" t="n">
        <x:v/>
      </x:c>
      <x:c r="I1247" s="3" t="n">
        <x:v>39758</x:v>
      </x:c>
      <x:c r="J1247" s="3" t="n">
        <x:v>40281</x:v>
      </x:c>
      <x:c r="K124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8">
      <x:c r="A1248" t="str">
        <x:v>Microsoft SQL Server 2008</x:v>
      </x:c>
      <x:c r="B1248" t="str">
        <x:v>Workgroup</x:v>
      </x:c>
      <x:c r="C1248" t="str">
        <x:v>Service Pack 1</x:v>
      </x:c>
      <x:c r="D1248" t="str">
        <x:v>Fixed</x:v>
      </x:c>
      <x:c r="E1248" s="3" t="n">
        <x:v>39758</x:v>
      </x:c>
      <x:c r="F1248" s="3" t="n">
        <x:v>41828</x:v>
      </x:c>
      <x:c r="G1248" s="3" t="n">
        <x:v>43655</x:v>
      </x:c>
      <x:c r="H1248" s="3" t="n">
        <x:v/>
      </x:c>
      <x:c r="I1248" s="3" t="n">
        <x:v>39903</x:v>
      </x:c>
      <x:c r="J1248" s="3" t="n">
        <x:v>40827</x:v>
      </x:c>
      <x:c r="K124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9">
      <x:c r="A1249" t="str">
        <x:v>Microsoft SQL Server 2008</x:v>
      </x:c>
      <x:c r="B1249" t="str">
        <x:v>Workgroup</x:v>
      </x:c>
      <x:c r="C1249" t="str">
        <x:v>Service Pack 2</x:v>
      </x:c>
      <x:c r="D1249" t="str">
        <x:v>Fixed</x:v>
      </x:c>
      <x:c r="E1249" s="3" t="n">
        <x:v>39758</x:v>
      </x:c>
      <x:c r="F1249" s="3" t="n">
        <x:v>41828</x:v>
      </x:c>
      <x:c r="G1249" s="3" t="n">
        <x:v>43655</x:v>
      </x:c>
      <x:c r="H1249" s="3" t="n">
        <x:v/>
      </x:c>
      <x:c r="I1249" s="3" t="n">
        <x:v>40445</x:v>
      </x:c>
      <x:c r="J1249" s="3" t="n">
        <x:v>41191</x:v>
      </x:c>
      <x:c r="K124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0">
      <x:c r="A1250" t="str">
        <x:v>Microsoft SQL Server 2008</x:v>
      </x:c>
      <x:c r="B1250" t="str">
        <x:v>Workgroup</x:v>
      </x:c>
      <x:c r="C1250" t="str">
        <x:v>Service Pack 3</x:v>
      </x:c>
      <x:c r="D1250" t="str">
        <x:v>Fixed</x:v>
      </x:c>
      <x:c r="E1250" s="3" t="n">
        <x:v>39758</x:v>
      </x:c>
      <x:c r="F1250" s="3" t="n">
        <x:v>41828</x:v>
      </x:c>
      <x:c r="G1250" s="3" t="n">
        <x:v>43655</x:v>
      </x:c>
      <x:c r="H1250" s="3" t="n">
        <x:v/>
      </x:c>
      <x:c r="I1250" s="3" t="n">
        <x:v>40822</x:v>
      </x:c>
      <x:c r="J1250" s="3" t="n">
        <x:v>42290</x:v>
      </x:c>
      <x:c r="K125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1">
      <x:c r="A1251" t="str">
        <x:v>Microsoft SQL Server 2008</x:v>
      </x:c>
      <x:c r="B1251" t="str">
        <x:v>Workgroup</x:v>
      </x:c>
      <x:c r="C1251" t="str">
        <x:v>Service Pack 4</x:v>
      </x:c>
      <x:c r="D1251" t="str">
        <x:v>Fixed</x:v>
      </x:c>
      <x:c r="E1251" s="3" t="n">
        <x:v>39758</x:v>
      </x:c>
      <x:c r="F1251" s="3" t="n">
        <x:v>41828</x:v>
      </x:c>
      <x:c r="G1251" s="3" t="n">
        <x:v>43655</x:v>
      </x:c>
      <x:c r="H1251" s="3" t="n">
        <x:v/>
      </x:c>
      <x:c r="I1251" s="3" t="n">
        <x:v>41827</x:v>
      </x:c>
      <x:c r="J1251" s="3" t="n">
        <x:v>43655</x:v>
      </x:c>
      <x:c r="K125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2">
      <x:c r="A1252" t="str">
        <x:v>Microsoft SQL Server 2008</x:v>
      </x:c>
      <x:c r="B1252" t="str">
        <x:v>Workgroup</x:v>
      </x:c>
      <x:c r="C1252" t="str">
        <x:v>Extended Security Update Year 1</x:v>
      </x:c>
      <x:c r="D1252" t="str">
        <x:v>Fixed</x:v>
      </x:c>
      <x:c r="E1252" s="3" t="n">
        <x:v>39758</x:v>
      </x:c>
      <x:c r="F1252" s="3" t="n">
        <x:v>41828</x:v>
      </x:c>
      <x:c r="G1252" s="3" t="n">
        <x:v>43655</x:v>
      </x:c>
      <x:c r="H1252" s="3" t="n">
        <x:v/>
      </x:c>
      <x:c r="I1252" s="3" t="n">
        <x:v>43656</x:v>
      </x:c>
      <x:c r="J1252" s="3" t="n">
        <x:v>44026</x:v>
      </x:c>
      <x:c r="K125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3">
      <x:c r="A1253" t="str">
        <x:v>Microsoft SQL Server 2008</x:v>
      </x:c>
      <x:c r="B1253" t="str">
        <x:v>Workgroup</x:v>
      </x:c>
      <x:c r="C1253" t="str">
        <x:v>Extended Security Update Year 2</x:v>
      </x:c>
      <x:c r="D1253" t="str">
        <x:v>Fixed</x:v>
      </x:c>
      <x:c r="E1253" s="3" t="n">
        <x:v>39758</x:v>
      </x:c>
      <x:c r="F1253" s="3" t="n">
        <x:v>41828</x:v>
      </x:c>
      <x:c r="G1253" s="3" t="n">
        <x:v>43655</x:v>
      </x:c>
      <x:c r="H1253" s="3" t="n">
        <x:v/>
      </x:c>
      <x:c r="I1253" s="3" t="n">
        <x:v>44027</x:v>
      </x:c>
      <x:c r="J1253" s="3" t="n">
        <x:v>44390</x:v>
      </x:c>
      <x:c r="K125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4">
      <x:c r="A1254" t="str">
        <x:v>Microsoft SQL Server 2008</x:v>
      </x:c>
      <x:c r="B1254" t="str">
        <x:v>Workgroup</x:v>
      </x:c>
      <x:c r="C1254" t="str">
        <x:v>Extended Security Update Year 3</x:v>
      </x:c>
      <x:c r="D1254" t="str">
        <x:v>Fixed</x:v>
      </x:c>
      <x:c r="E1254" s="3" t="n">
        <x:v>39758</x:v>
      </x:c>
      <x:c r="F1254" s="3" t="n">
        <x:v>41828</x:v>
      </x:c>
      <x:c r="G1254" s="3" t="n">
        <x:v>43655</x:v>
      </x:c>
      <x:c r="H1254" s="3" t="n">
        <x:v/>
      </x:c>
      <x:c r="I1254" s="3" t="n">
        <x:v>44391</x:v>
      </x:c>
      <x:c r="J1254" s="3" t="n">
        <x:v>44754</x:v>
      </x:c>
      <x:c r="K125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5">
      <x:c r="A1255" t="str">
        <x:v>Microsoft SQL Server 2008</x:v>
      </x:c>
      <x:c r="B1255" t="str">
        <x:v>Workgroup</x:v>
      </x:c>
      <x:c r="C1255" t="str">
        <x:v>Extended Security Update Year 4 (Azure only)</x:v>
      </x:c>
      <x:c r="D1255" t="str">
        <x:v>Fixed</x:v>
      </x:c>
      <x:c r="E1255" s="3" t="n">
        <x:v>39758</x:v>
      </x:c>
      <x:c r="F1255" s="3" t="n">
        <x:v>41828</x:v>
      </x:c>
      <x:c r="G1255" s="3" t="n">
        <x:v>43655</x:v>
      </x:c>
      <x:c r="H1255" s="3" t="n">
        <x:v/>
      </x:c>
      <x:c r="I1255" s="3" t="n">
        <x:v>44755</x:v>
      </x:c>
      <x:c r="J1255" s="3" t="n">
        <x:v>45118</x:v>
      </x:c>
      <x:c r="K125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6">
      <x:c r="A1256" t="str">
        <x:v>Microsoft SQL Server 2008 R2</x:v>
      </x:c>
      <x:c r="B1256" t="str">
        <x:v>Datacenter</x:v>
      </x:c>
      <x:c r="C1256" t="str">
        <x:v>Original Release</x:v>
      </x:c>
      <x:c r="D1256" t="str">
        <x:v>Fixed</x:v>
      </x:c>
      <x:c r="E1256" s="3" t="n">
        <x:v>40379</x:v>
      </x:c>
      <x:c r="F1256" s="3" t="n">
        <x:v>41828</x:v>
      </x:c>
      <x:c r="G1256" s="3" t="n">
        <x:v>43655</x:v>
      </x:c>
      <x:c r="H1256" s="3" t="n">
        <x:v/>
      </x:c>
      <x:c r="I1256" s="3" t="n">
        <x:v>40379</x:v>
      </x:c>
      <x:c r="J1256" s="3" t="n">
        <x:v>41100</x:v>
      </x:c>
      <x:c r="K12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7">
      <x:c r="A1257" t="str">
        <x:v>Microsoft SQL Server 2008 R2</x:v>
      </x:c>
      <x:c r="B1257" t="str">
        <x:v>Datacenter</x:v>
      </x:c>
      <x:c r="C1257" t="str">
        <x:v>Service Pack 1</x:v>
      </x:c>
      <x:c r="D1257" t="str">
        <x:v>Fixed</x:v>
      </x:c>
      <x:c r="E1257" s="3" t="n">
        <x:v>40379</x:v>
      </x:c>
      <x:c r="F1257" s="3" t="n">
        <x:v>41828</x:v>
      </x:c>
      <x:c r="G1257" s="3" t="n">
        <x:v>43655</x:v>
      </x:c>
      <x:c r="H1257" s="3" t="n">
        <x:v/>
      </x:c>
      <x:c r="I1257" s="3" t="n">
        <x:v>40736</x:v>
      </x:c>
      <x:c r="J1257" s="3" t="n">
        <x:v>41555</x:v>
      </x:c>
      <x:c r="K125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8">
      <x:c r="A1258" t="str">
        <x:v>Microsoft SQL Server 2008 R2</x:v>
      </x:c>
      <x:c r="B1258" t="str">
        <x:v>Datacenter</x:v>
      </x:c>
      <x:c r="C1258" t="str">
        <x:v>Service Pack 2</x:v>
      </x:c>
      <x:c r="D1258" t="str">
        <x:v>Fixed</x:v>
      </x:c>
      <x:c r="E1258" s="3" t="n">
        <x:v>40379</x:v>
      </x:c>
      <x:c r="F1258" s="3" t="n">
        <x:v>41828</x:v>
      </x:c>
      <x:c r="G1258" s="3" t="n">
        <x:v>43655</x:v>
      </x:c>
      <x:c r="H1258" s="3" t="n">
        <x:v/>
      </x:c>
      <x:c r="I1258" s="3" t="n">
        <x:v>41116</x:v>
      </x:c>
      <x:c r="J1258" s="3" t="n">
        <x:v>42290</x:v>
      </x:c>
      <x:c r="K125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9">
      <x:c r="A1259" t="str">
        <x:v>Microsoft SQL Server 2008 R2</x:v>
      </x:c>
      <x:c r="B1259" t="str">
        <x:v>Datacenter</x:v>
      </x:c>
      <x:c r="C1259" t="str">
        <x:v>Service Pack 3</x:v>
      </x:c>
      <x:c r="D1259" t="str">
        <x:v>Fixed</x:v>
      </x:c>
      <x:c r="E1259" s="3" t="n">
        <x:v>40379</x:v>
      </x:c>
      <x:c r="F1259" s="3" t="n">
        <x:v>41828</x:v>
      </x:c>
      <x:c r="G1259" s="3" t="n">
        <x:v>43655</x:v>
      </x:c>
      <x:c r="H1259" s="3" t="n">
        <x:v/>
      </x:c>
      <x:c r="I1259" s="3" t="n">
        <x:v>41827</x:v>
      </x:c>
      <x:c r="J1259" s="3" t="n">
        <x:v>43655</x:v>
      </x:c>
      <x:c r="K125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0">
      <x:c r="A1260" t="str">
        <x:v>Microsoft SQL Server 2008 R2</x:v>
      </x:c>
      <x:c r="B1260" t="str">
        <x:v>Datacenter</x:v>
      </x:c>
      <x:c r="C1260" t="str">
        <x:v>Extended Security Update Year 1</x:v>
      </x:c>
      <x:c r="D1260" t="str">
        <x:v>Fixed</x:v>
      </x:c>
      <x:c r="E1260" s="3" t="n">
        <x:v>40379</x:v>
      </x:c>
      <x:c r="F1260" s="3" t="n">
        <x:v>41828</x:v>
      </x:c>
      <x:c r="G1260" s="3" t="n">
        <x:v>43655</x:v>
      </x:c>
      <x:c r="H1260" s="3" t="n">
        <x:v/>
      </x:c>
      <x:c r="I1260" s="3" t="n">
        <x:v>43656</x:v>
      </x:c>
      <x:c r="J1260" s="3" t="n">
        <x:v>44026</x:v>
      </x:c>
      <x:c r="K126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1">
      <x:c r="A1261" t="str">
        <x:v>Microsoft SQL Server 2008 R2</x:v>
      </x:c>
      <x:c r="B1261" t="str">
        <x:v>Datacenter</x:v>
      </x:c>
      <x:c r="C1261" t="str">
        <x:v>Extended Security Update Year 2</x:v>
      </x:c>
      <x:c r="D1261" t="str">
        <x:v>Fixed</x:v>
      </x:c>
      <x:c r="E1261" s="3" t="n">
        <x:v>40379</x:v>
      </x:c>
      <x:c r="F1261" s="3" t="n">
        <x:v>41828</x:v>
      </x:c>
      <x:c r="G1261" s="3" t="n">
        <x:v>43655</x:v>
      </x:c>
      <x:c r="H1261" s="3" t="n">
        <x:v/>
      </x:c>
      <x:c r="I1261" s="3" t="n">
        <x:v>44027</x:v>
      </x:c>
      <x:c r="J1261" s="3" t="n">
        <x:v>44390</x:v>
      </x:c>
      <x:c r="K126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2">
      <x:c r="A1262" t="str">
        <x:v>Microsoft SQL Server 2008 R2</x:v>
      </x:c>
      <x:c r="B1262" t="str">
        <x:v>Datacenter</x:v>
      </x:c>
      <x:c r="C1262" t="str">
        <x:v>Extended Security Update Year 3</x:v>
      </x:c>
      <x:c r="D1262" t="str">
        <x:v>Fixed</x:v>
      </x:c>
      <x:c r="E1262" s="3" t="n">
        <x:v>40379</x:v>
      </x:c>
      <x:c r="F1262" s="3" t="n">
        <x:v>41828</x:v>
      </x:c>
      <x:c r="G1262" s="3" t="n">
        <x:v>43655</x:v>
      </x:c>
      <x:c r="H1262" s="3" t="n">
        <x:v/>
      </x:c>
      <x:c r="I1262" s="3" t="n">
        <x:v>44391</x:v>
      </x:c>
      <x:c r="J1262" s="3" t="n">
        <x:v>44754</x:v>
      </x:c>
      <x:c r="K126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3">
      <x:c r="A1263" t="str">
        <x:v>Microsoft SQL Server 2008 R2</x:v>
      </x:c>
      <x:c r="B1263" t="str">
        <x:v>Datacenter</x:v>
      </x:c>
      <x:c r="C1263" t="str">
        <x:v>Extended Security Update Year 4 (Azure only)</x:v>
      </x:c>
      <x:c r="D1263" t="str">
        <x:v>Fixed</x:v>
      </x:c>
      <x:c r="E1263" s="3" t="n">
        <x:v>40379</x:v>
      </x:c>
      <x:c r="F1263" s="3" t="n">
        <x:v>41828</x:v>
      </x:c>
      <x:c r="G1263" s="3" t="n">
        <x:v>43655</x:v>
      </x:c>
      <x:c r="H1263" s="3" t="n">
        <x:v/>
      </x:c>
      <x:c r="I1263" s="3" t="n">
        <x:v>44755</x:v>
      </x:c>
      <x:c r="J1263" s="3" t="n">
        <x:v>45118</x:v>
      </x:c>
      <x:c r="K126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4">
      <x:c r="A1264" t="str">
        <x:v>Microsoft SQL Server 2008 R2</x:v>
      </x:c>
      <x:c r="B1264" t="str">
        <x:v>Developer</x:v>
      </x:c>
      <x:c r="C1264" t="str">
        <x:v>Original Release</x:v>
      </x:c>
      <x:c r="D1264" t="str">
        <x:v>Fixed</x:v>
      </x:c>
      <x:c r="E1264" s="3" t="n">
        <x:v>40379</x:v>
      </x:c>
      <x:c r="F1264" s="3" t="n">
        <x:v>41828</x:v>
      </x:c>
      <x:c r="G1264" s="3" t="n">
        <x:v>43655</x:v>
      </x:c>
      <x:c r="H1264" s="3" t="n">
        <x:v/>
      </x:c>
      <x:c r="I1264" s="3" t="n">
        <x:v>40379</x:v>
      </x:c>
      <x:c r="J1264" s="3" t="n">
        <x:v>41100</x:v>
      </x:c>
      <x:c r="K126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5">
      <x:c r="A1265" t="str">
        <x:v>Microsoft SQL Server 2008 R2</x:v>
      </x:c>
      <x:c r="B1265" t="str">
        <x:v>Developer</x:v>
      </x:c>
      <x:c r="C1265" t="str">
        <x:v>Service Pack 1</x:v>
      </x:c>
      <x:c r="D1265" t="str">
        <x:v>Fixed</x:v>
      </x:c>
      <x:c r="E1265" s="3" t="n">
        <x:v>40379</x:v>
      </x:c>
      <x:c r="F1265" s="3" t="n">
        <x:v>41828</x:v>
      </x:c>
      <x:c r="G1265" s="3" t="n">
        <x:v>43655</x:v>
      </x:c>
      <x:c r="H1265" s="3" t="n">
        <x:v/>
      </x:c>
      <x:c r="I1265" s="3" t="n">
        <x:v>40736</x:v>
      </x:c>
      <x:c r="J1265" s="3" t="n">
        <x:v>41555</x:v>
      </x:c>
      <x:c r="K126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6">
      <x:c r="A1266" t="str">
        <x:v>Microsoft SQL Server 2008 R2</x:v>
      </x:c>
      <x:c r="B1266" t="str">
        <x:v>Developer</x:v>
      </x:c>
      <x:c r="C1266" t="str">
        <x:v>Service Pack 2</x:v>
      </x:c>
      <x:c r="D1266" t="str">
        <x:v>Fixed</x:v>
      </x:c>
      <x:c r="E1266" s="3" t="n">
        <x:v>40379</x:v>
      </x:c>
      <x:c r="F1266" s="3" t="n">
        <x:v>41828</x:v>
      </x:c>
      <x:c r="G1266" s="3" t="n">
        <x:v>43655</x:v>
      </x:c>
      <x:c r="H1266" s="3" t="n">
        <x:v/>
      </x:c>
      <x:c r="I1266" s="3" t="n">
        <x:v>41116</x:v>
      </x:c>
      <x:c r="J1266" s="3" t="n">
        <x:v>42290</x:v>
      </x:c>
      <x:c r="K126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7">
      <x:c r="A1267" t="str">
        <x:v>Microsoft SQL Server 2008 R2</x:v>
      </x:c>
      <x:c r="B1267" t="str">
        <x:v>Developer</x:v>
      </x:c>
      <x:c r="C1267" t="str">
        <x:v>Service Pack 3</x:v>
      </x:c>
      <x:c r="D1267" t="str">
        <x:v>Fixed</x:v>
      </x:c>
      <x:c r="E1267" s="3" t="n">
        <x:v>40379</x:v>
      </x:c>
      <x:c r="F1267" s="3" t="n">
        <x:v>41828</x:v>
      </x:c>
      <x:c r="G1267" s="3" t="n">
        <x:v>43655</x:v>
      </x:c>
      <x:c r="H1267" s="3" t="n">
        <x:v/>
      </x:c>
      <x:c r="I1267" s="3" t="n">
        <x:v>41827</x:v>
      </x:c>
      <x:c r="J1267" s="3" t="n">
        <x:v>43655</x:v>
      </x:c>
      <x:c r="K126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8">
      <x:c r="A1268" t="str">
        <x:v>Microsoft SQL Server 2008 R2</x:v>
      </x:c>
      <x:c r="B1268" t="str">
        <x:v>Developer</x:v>
      </x:c>
      <x:c r="C1268" t="str">
        <x:v>Extended Security Update Year 1</x:v>
      </x:c>
      <x:c r="D1268" t="str">
        <x:v>Fixed</x:v>
      </x:c>
      <x:c r="E1268" s="3" t="n">
        <x:v>40379</x:v>
      </x:c>
      <x:c r="F1268" s="3" t="n">
        <x:v>41828</x:v>
      </x:c>
      <x:c r="G1268" s="3" t="n">
        <x:v>43655</x:v>
      </x:c>
      <x:c r="H1268" s="3" t="n">
        <x:v/>
      </x:c>
      <x:c r="I1268" s="3" t="n">
        <x:v>43656</x:v>
      </x:c>
      <x:c r="J1268" s="3" t="n">
        <x:v>44026</x:v>
      </x:c>
      <x:c r="K126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9">
      <x:c r="A1269" t="str">
        <x:v>Microsoft SQL Server 2008 R2</x:v>
      </x:c>
      <x:c r="B1269" t="str">
        <x:v>Developer</x:v>
      </x:c>
      <x:c r="C1269" t="str">
        <x:v>Extended Security Update Year 2</x:v>
      </x:c>
      <x:c r="D1269" t="str">
        <x:v>Fixed</x:v>
      </x:c>
      <x:c r="E1269" s="3" t="n">
        <x:v>40379</x:v>
      </x:c>
      <x:c r="F1269" s="3" t="n">
        <x:v>41828</x:v>
      </x:c>
      <x:c r="G1269" s="3" t="n">
        <x:v>43655</x:v>
      </x:c>
      <x:c r="H1269" s="3" t="n">
        <x:v/>
      </x:c>
      <x:c r="I1269" s="3" t="n">
        <x:v>44027</x:v>
      </x:c>
      <x:c r="J1269" s="3" t="n">
        <x:v>44390</x:v>
      </x:c>
      <x:c r="K126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0">
      <x:c r="A1270" t="str">
        <x:v>Microsoft SQL Server 2008 R2</x:v>
      </x:c>
      <x:c r="B1270" t="str">
        <x:v>Developer</x:v>
      </x:c>
      <x:c r="C1270" t="str">
        <x:v>Extended Security Update Year 3</x:v>
      </x:c>
      <x:c r="D1270" t="str">
        <x:v>Fixed</x:v>
      </x:c>
      <x:c r="E1270" s="3" t="n">
        <x:v>40379</x:v>
      </x:c>
      <x:c r="F1270" s="3" t="n">
        <x:v>41828</x:v>
      </x:c>
      <x:c r="G1270" s="3" t="n">
        <x:v>43655</x:v>
      </x:c>
      <x:c r="H1270" s="3" t="n">
        <x:v/>
      </x:c>
      <x:c r="I1270" s="3" t="n">
        <x:v>44391</x:v>
      </x:c>
      <x:c r="J1270" s="3" t="n">
        <x:v>44754</x:v>
      </x:c>
      <x:c r="K127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1">
      <x:c r="A1271" t="str">
        <x:v>Microsoft SQL Server 2008 R2</x:v>
      </x:c>
      <x:c r="B1271" t="str">
        <x:v>Developer</x:v>
      </x:c>
      <x:c r="C1271" t="str">
        <x:v>Extended Security Update Year 4 (Azure only)</x:v>
      </x:c>
      <x:c r="D1271" t="str">
        <x:v>Fixed</x:v>
      </x:c>
      <x:c r="E1271" s="3" t="n">
        <x:v>40379</x:v>
      </x:c>
      <x:c r="F1271" s="3" t="n">
        <x:v>41828</x:v>
      </x:c>
      <x:c r="G1271" s="3" t="n">
        <x:v>43655</x:v>
      </x:c>
      <x:c r="H1271" s="3" t="n">
        <x:v/>
      </x:c>
      <x:c r="I1271" s="3" t="n">
        <x:v>44755</x:v>
      </x:c>
      <x:c r="J1271" s="3" t="n">
        <x:v>45118</x:v>
      </x:c>
      <x:c r="K127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2">
      <x:c r="A1272" t="str">
        <x:v>Microsoft SQL Server 2008 R2</x:v>
      </x:c>
      <x:c r="B1272" t="str">
        <x:v>Enterprise</x:v>
      </x:c>
      <x:c r="C1272" t="str">
        <x:v>Original Release</x:v>
      </x:c>
      <x:c r="D1272" t="str">
        <x:v>Fixed</x:v>
      </x:c>
      <x:c r="E1272" s="3" t="n">
        <x:v>40379</x:v>
      </x:c>
      <x:c r="F1272" s="3" t="n">
        <x:v>41828</x:v>
      </x:c>
      <x:c r="G1272" s="3" t="n">
        <x:v>43655</x:v>
      </x:c>
      <x:c r="H1272" s="3" t="n">
        <x:v/>
      </x:c>
      <x:c r="I1272" s="3" t="n">
        <x:v>40379</x:v>
      </x:c>
      <x:c r="J1272" s="3" t="n">
        <x:v>41100</x:v>
      </x:c>
      <x:c r="K127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3">
      <x:c r="A1273" t="str">
        <x:v>Microsoft SQL Server 2008 R2</x:v>
      </x:c>
      <x:c r="B1273" t="str">
        <x:v>Enterprise</x:v>
      </x:c>
      <x:c r="C1273" t="str">
        <x:v>Service Pack 1</x:v>
      </x:c>
      <x:c r="D1273" t="str">
        <x:v>Fixed</x:v>
      </x:c>
      <x:c r="E1273" s="3" t="n">
        <x:v>40379</x:v>
      </x:c>
      <x:c r="F1273" s="3" t="n">
        <x:v>41828</x:v>
      </x:c>
      <x:c r="G1273" s="3" t="n">
        <x:v>43655</x:v>
      </x:c>
      <x:c r="H1273" s="3" t="n">
        <x:v/>
      </x:c>
      <x:c r="I1273" s="3" t="n">
        <x:v>40736</x:v>
      </x:c>
      <x:c r="J1273" s="3" t="n">
        <x:v>41555</x:v>
      </x:c>
      <x:c r="K127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4">
      <x:c r="A1274" t="str">
        <x:v>Microsoft SQL Server 2008 R2</x:v>
      </x:c>
      <x:c r="B1274" t="str">
        <x:v>Enterprise</x:v>
      </x:c>
      <x:c r="C1274" t="str">
        <x:v>Service Pack 2</x:v>
      </x:c>
      <x:c r="D1274" t="str">
        <x:v>Fixed</x:v>
      </x:c>
      <x:c r="E1274" s="3" t="n">
        <x:v>40379</x:v>
      </x:c>
      <x:c r="F1274" s="3" t="n">
        <x:v>41828</x:v>
      </x:c>
      <x:c r="G1274" s="3" t="n">
        <x:v>43655</x:v>
      </x:c>
      <x:c r="H1274" s="3" t="n">
        <x:v/>
      </x:c>
      <x:c r="I1274" s="3" t="n">
        <x:v>41116</x:v>
      </x:c>
      <x:c r="J1274" s="3" t="n">
        <x:v>42290</x:v>
      </x:c>
      <x:c r="K127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5">
      <x:c r="A1275" t="str">
        <x:v>Microsoft SQL Server 2008 R2</x:v>
      </x:c>
      <x:c r="B1275" t="str">
        <x:v>Enterprise</x:v>
      </x:c>
      <x:c r="C1275" t="str">
        <x:v>Service Pack 3</x:v>
      </x:c>
      <x:c r="D1275" t="str">
        <x:v>Fixed</x:v>
      </x:c>
      <x:c r="E1275" s="3" t="n">
        <x:v>40379</x:v>
      </x:c>
      <x:c r="F1275" s="3" t="n">
        <x:v>41828</x:v>
      </x:c>
      <x:c r="G1275" s="3" t="n">
        <x:v>43655</x:v>
      </x:c>
      <x:c r="H1275" s="3" t="n">
        <x:v/>
      </x:c>
      <x:c r="I1275" s="3" t="n">
        <x:v>41827</x:v>
      </x:c>
      <x:c r="J1275" s="3" t="n">
        <x:v>43655</x:v>
      </x:c>
      <x:c r="K127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6">
      <x:c r="A1276" t="str">
        <x:v>Microsoft SQL Server 2008 R2</x:v>
      </x:c>
      <x:c r="B1276" t="str">
        <x:v>Enterprise</x:v>
      </x:c>
      <x:c r="C1276" t="str">
        <x:v>Extended Security Update Year 1</x:v>
      </x:c>
      <x:c r="D1276" t="str">
        <x:v>Fixed</x:v>
      </x:c>
      <x:c r="E1276" s="3" t="n">
        <x:v>40379</x:v>
      </x:c>
      <x:c r="F1276" s="3" t="n">
        <x:v>41828</x:v>
      </x:c>
      <x:c r="G1276" s="3" t="n">
        <x:v>43655</x:v>
      </x:c>
      <x:c r="H1276" s="3" t="n">
        <x:v/>
      </x:c>
      <x:c r="I1276" s="3" t="n">
        <x:v>43656</x:v>
      </x:c>
      <x:c r="J1276" s="3" t="n">
        <x:v>44026</x:v>
      </x:c>
      <x:c r="K127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7">
      <x:c r="A1277" t="str">
        <x:v>Microsoft SQL Server 2008 R2</x:v>
      </x:c>
      <x:c r="B1277" t="str">
        <x:v>Enterprise</x:v>
      </x:c>
      <x:c r="C1277" t="str">
        <x:v>Extended Security Update Year 2</x:v>
      </x:c>
      <x:c r="D1277" t="str">
        <x:v>Fixed</x:v>
      </x:c>
      <x:c r="E1277" s="3" t="n">
        <x:v>40379</x:v>
      </x:c>
      <x:c r="F1277" s="3" t="n">
        <x:v>41828</x:v>
      </x:c>
      <x:c r="G1277" s="3" t="n">
        <x:v>43655</x:v>
      </x:c>
      <x:c r="H1277" s="3" t="n">
        <x:v/>
      </x:c>
      <x:c r="I1277" s="3" t="n">
        <x:v>44027</x:v>
      </x:c>
      <x:c r="J1277" s="3" t="n">
        <x:v>44390</x:v>
      </x:c>
      <x:c r="K127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8">
      <x:c r="A1278" t="str">
        <x:v>Microsoft SQL Server 2008 R2</x:v>
      </x:c>
      <x:c r="B1278" t="str">
        <x:v>Enterprise</x:v>
      </x:c>
      <x:c r="C1278" t="str">
        <x:v>Extended Security Update Year 3</x:v>
      </x:c>
      <x:c r="D1278" t="str">
        <x:v>Fixed</x:v>
      </x:c>
      <x:c r="E1278" s="3" t="n">
        <x:v>40379</x:v>
      </x:c>
      <x:c r="F1278" s="3" t="n">
        <x:v>41828</x:v>
      </x:c>
      <x:c r="G1278" s="3" t="n">
        <x:v>43655</x:v>
      </x:c>
      <x:c r="H1278" s="3" t="n">
        <x:v/>
      </x:c>
      <x:c r="I1278" s="3" t="n">
        <x:v>44391</x:v>
      </x:c>
      <x:c r="J1278" s="3" t="n">
        <x:v>44754</x:v>
      </x:c>
      <x:c r="K127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9">
      <x:c r="A1279" t="str">
        <x:v>Microsoft SQL Server 2008 R2</x:v>
      </x:c>
      <x:c r="B1279" t="str">
        <x:v>Enterprise</x:v>
      </x:c>
      <x:c r="C1279" t="str">
        <x:v>Extended Security Update Year 4 (Azure only)</x:v>
      </x:c>
      <x:c r="D1279" t="str">
        <x:v>Fixed</x:v>
      </x:c>
      <x:c r="E1279" s="3" t="n">
        <x:v>40379</x:v>
      </x:c>
      <x:c r="F1279" s="3" t="n">
        <x:v>41828</x:v>
      </x:c>
      <x:c r="G1279" s="3" t="n">
        <x:v>43655</x:v>
      </x:c>
      <x:c r="H1279" s="3" t="n">
        <x:v/>
      </x:c>
      <x:c r="I1279" s="3" t="n">
        <x:v>44755</x:v>
      </x:c>
      <x:c r="J1279" s="3" t="n">
        <x:v>45118</x:v>
      </x:c>
      <x:c r="K127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0">
      <x:c r="A1280" t="str">
        <x:v>Microsoft SQL Server 2008 R2</x:v>
      </x:c>
      <x:c r="B1280" t="str">
        <x:v>Express</x:v>
      </x:c>
      <x:c r="C1280" t="str">
        <x:v>Original Release</x:v>
      </x:c>
      <x:c r="D1280" t="str">
        <x:v>Fixed</x:v>
      </x:c>
      <x:c r="E1280" s="3" t="n">
        <x:v>40379</x:v>
      </x:c>
      <x:c r="F1280" s="3" t="n">
        <x:v>41828</x:v>
      </x:c>
      <x:c r="G1280" s="3" t="n">
        <x:v>43655</x:v>
      </x:c>
      <x:c r="H1280" s="3" t="n">
        <x:v/>
      </x:c>
      <x:c r="I1280" s="3" t="n">
        <x:v>40379</x:v>
      </x:c>
      <x:c r="J1280" s="3" t="n">
        <x:v>41100</x:v>
      </x:c>
      <x:c r="K128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1">
      <x:c r="A1281" t="str">
        <x:v>Microsoft SQL Server 2008 R2</x:v>
      </x:c>
      <x:c r="B1281" t="str">
        <x:v>Express</x:v>
      </x:c>
      <x:c r="C1281" t="str">
        <x:v>Service Pack 1</x:v>
      </x:c>
      <x:c r="D1281" t="str">
        <x:v>Fixed</x:v>
      </x:c>
      <x:c r="E1281" s="3" t="n">
        <x:v>40379</x:v>
      </x:c>
      <x:c r="F1281" s="3" t="n">
        <x:v>41828</x:v>
      </x:c>
      <x:c r="G1281" s="3" t="n">
        <x:v>43655</x:v>
      </x:c>
      <x:c r="H1281" s="3" t="n">
        <x:v/>
      </x:c>
      <x:c r="I1281" s="3" t="n">
        <x:v>40736</x:v>
      </x:c>
      <x:c r="J1281" s="3" t="n">
        <x:v>41555</x:v>
      </x:c>
      <x:c r="K128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2">
      <x:c r="A1282" t="str">
        <x:v>Microsoft SQL Server 2008 R2</x:v>
      </x:c>
      <x:c r="B1282" t="str">
        <x:v>Express</x:v>
      </x:c>
      <x:c r="C1282" t="str">
        <x:v>Service Pack 2</x:v>
      </x:c>
      <x:c r="D1282" t="str">
        <x:v>Fixed</x:v>
      </x:c>
      <x:c r="E1282" s="3" t="n">
        <x:v>40379</x:v>
      </x:c>
      <x:c r="F1282" s="3" t="n">
        <x:v>41828</x:v>
      </x:c>
      <x:c r="G1282" s="3" t="n">
        <x:v>43655</x:v>
      </x:c>
      <x:c r="H1282" s="3" t="n">
        <x:v/>
      </x:c>
      <x:c r="I1282" s="3" t="n">
        <x:v>41116</x:v>
      </x:c>
      <x:c r="J1282" s="3" t="n">
        <x:v>42290</x:v>
      </x:c>
      <x:c r="K128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3">
      <x:c r="A1283" t="str">
        <x:v>Microsoft SQL Server 2008 R2</x:v>
      </x:c>
      <x:c r="B1283" t="str">
        <x:v>Express</x:v>
      </x:c>
      <x:c r="C1283" t="str">
        <x:v>Service Pack 3</x:v>
      </x:c>
      <x:c r="D1283" t="str">
        <x:v>Fixed</x:v>
      </x:c>
      <x:c r="E1283" s="3" t="n">
        <x:v>40379</x:v>
      </x:c>
      <x:c r="F1283" s="3" t="n">
        <x:v>41828</x:v>
      </x:c>
      <x:c r="G1283" s="3" t="n">
        <x:v>43655</x:v>
      </x:c>
      <x:c r="H1283" s="3" t="n">
        <x:v/>
      </x:c>
      <x:c r="I1283" s="3" t="n">
        <x:v>41827</x:v>
      </x:c>
      <x:c r="J1283" s="3" t="n">
        <x:v>43655</x:v>
      </x:c>
      <x:c r="K128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4">
      <x:c r="A1284" t="str">
        <x:v>Microsoft SQL Server 2008 R2</x:v>
      </x:c>
      <x:c r="B1284" t="str">
        <x:v>Express</x:v>
      </x:c>
      <x:c r="C1284" t="str">
        <x:v>Extended Security Update Year 1</x:v>
      </x:c>
      <x:c r="D1284" t="str">
        <x:v>Fixed</x:v>
      </x:c>
      <x:c r="E1284" s="3" t="n">
        <x:v>40379</x:v>
      </x:c>
      <x:c r="F1284" s="3" t="n">
        <x:v>41828</x:v>
      </x:c>
      <x:c r="G1284" s="3" t="n">
        <x:v>43655</x:v>
      </x:c>
      <x:c r="H1284" s="3" t="n">
        <x:v/>
      </x:c>
      <x:c r="I1284" s="3" t="n">
        <x:v>43656</x:v>
      </x:c>
      <x:c r="J1284" s="3" t="n">
        <x:v>44026</x:v>
      </x:c>
      <x:c r="K128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5">
      <x:c r="A1285" t="str">
        <x:v>Microsoft SQL Server 2008 R2</x:v>
      </x:c>
      <x:c r="B1285" t="str">
        <x:v>Express</x:v>
      </x:c>
      <x:c r="C1285" t="str">
        <x:v>Extended Security Update Year 2</x:v>
      </x:c>
      <x:c r="D1285" t="str">
        <x:v>Fixed</x:v>
      </x:c>
      <x:c r="E1285" s="3" t="n">
        <x:v>40379</x:v>
      </x:c>
      <x:c r="F1285" s="3" t="n">
        <x:v>41828</x:v>
      </x:c>
      <x:c r="G1285" s="3" t="n">
        <x:v>43655</x:v>
      </x:c>
      <x:c r="H1285" s="3" t="n">
        <x:v/>
      </x:c>
      <x:c r="I1285" s="3" t="n">
        <x:v>44027</x:v>
      </x:c>
      <x:c r="J1285" s="3" t="n">
        <x:v>44390</x:v>
      </x:c>
      <x:c r="K128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6">
      <x:c r="A1286" t="str">
        <x:v>Microsoft SQL Server 2008 R2</x:v>
      </x:c>
      <x:c r="B1286" t="str">
        <x:v>Express</x:v>
      </x:c>
      <x:c r="C1286" t="str">
        <x:v>Extended Security Update Year 3</x:v>
      </x:c>
      <x:c r="D1286" t="str">
        <x:v>Fixed</x:v>
      </x:c>
      <x:c r="E1286" s="3" t="n">
        <x:v>40379</x:v>
      </x:c>
      <x:c r="F1286" s="3" t="n">
        <x:v>41828</x:v>
      </x:c>
      <x:c r="G1286" s="3" t="n">
        <x:v>43655</x:v>
      </x:c>
      <x:c r="H1286" s="3" t="n">
        <x:v/>
      </x:c>
      <x:c r="I1286" s="3" t="n">
        <x:v>44391</x:v>
      </x:c>
      <x:c r="J1286" s="3" t="n">
        <x:v>44754</x:v>
      </x:c>
      <x:c r="K128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7">
      <x:c r="A1287" t="str">
        <x:v>Microsoft SQL Server 2008 R2</x:v>
      </x:c>
      <x:c r="B1287" t="str">
        <x:v>Express</x:v>
      </x:c>
      <x:c r="C1287" t="str">
        <x:v>Extended Security Update Year 4 (Azure only)</x:v>
      </x:c>
      <x:c r="D1287" t="str">
        <x:v>Fixed</x:v>
      </x:c>
      <x:c r="E1287" s="3" t="n">
        <x:v>40379</x:v>
      </x:c>
      <x:c r="F1287" s="3" t="n">
        <x:v>41828</x:v>
      </x:c>
      <x:c r="G1287" s="3" t="n">
        <x:v>43655</x:v>
      </x:c>
      <x:c r="H1287" s="3" t="n">
        <x:v/>
      </x:c>
      <x:c r="I1287" s="3" t="n">
        <x:v>44755</x:v>
      </x:c>
      <x:c r="J1287" s="3" t="n">
        <x:v>45118</x:v>
      </x:c>
      <x:c r="K128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8">
      <x:c r="A1288" t="str">
        <x:v>Microsoft SQL Server 2008 R2</x:v>
      </x:c>
      <x:c r="B1288" t="str">
        <x:v>Express with Advanced Services</x:v>
      </x:c>
      <x:c r="C1288" t="str">
        <x:v>Original Release</x:v>
      </x:c>
      <x:c r="D1288" t="str">
        <x:v>Fixed</x:v>
      </x:c>
      <x:c r="E1288" s="3" t="n">
        <x:v>40379</x:v>
      </x:c>
      <x:c r="F1288" s="3" t="n">
        <x:v>41828</x:v>
      </x:c>
      <x:c r="G1288" s="3" t="n">
        <x:v>43655</x:v>
      </x:c>
      <x:c r="H1288" s="3" t="n">
        <x:v/>
      </x:c>
      <x:c r="I1288" s="3" t="n">
        <x:v>40379</x:v>
      </x:c>
      <x:c r="J1288" s="3" t="n">
        <x:v>41100</x:v>
      </x:c>
      <x:c r="K128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9">
      <x:c r="A1289" t="str">
        <x:v>Microsoft SQL Server 2008 R2</x:v>
      </x:c>
      <x:c r="B1289" t="str">
        <x:v>Express with Advanced Services</x:v>
      </x:c>
      <x:c r="C1289" t="str">
        <x:v>Service Pack 1</x:v>
      </x:c>
      <x:c r="D1289" t="str">
        <x:v>Fixed</x:v>
      </x:c>
      <x:c r="E1289" s="3" t="n">
        <x:v>40379</x:v>
      </x:c>
      <x:c r="F1289" s="3" t="n">
        <x:v>41828</x:v>
      </x:c>
      <x:c r="G1289" s="3" t="n">
        <x:v>43655</x:v>
      </x:c>
      <x:c r="H1289" s="3" t="n">
        <x:v/>
      </x:c>
      <x:c r="I1289" s="3" t="n">
        <x:v>40736</x:v>
      </x:c>
      <x:c r="J1289" s="3" t="n">
        <x:v>41555</x:v>
      </x:c>
      <x:c r="K128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0">
      <x:c r="A1290" t="str">
        <x:v>Microsoft SQL Server 2008 R2</x:v>
      </x:c>
      <x:c r="B1290" t="str">
        <x:v>Express with Advanced Services</x:v>
      </x:c>
      <x:c r="C1290" t="str">
        <x:v>Service Pack 2</x:v>
      </x:c>
      <x:c r="D1290" t="str">
        <x:v>Fixed</x:v>
      </x:c>
      <x:c r="E1290" s="3" t="n">
        <x:v>40379</x:v>
      </x:c>
      <x:c r="F1290" s="3" t="n">
        <x:v>41828</x:v>
      </x:c>
      <x:c r="G1290" s="3" t="n">
        <x:v>43655</x:v>
      </x:c>
      <x:c r="H1290" s="3" t="n">
        <x:v/>
      </x:c>
      <x:c r="I1290" s="3" t="n">
        <x:v>41116</x:v>
      </x:c>
      <x:c r="J1290" s="3" t="n">
        <x:v>42290</x:v>
      </x:c>
      <x:c r="K129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1">
      <x:c r="A1291" t="str">
        <x:v>Microsoft SQL Server 2008 R2</x:v>
      </x:c>
      <x:c r="B1291" t="str">
        <x:v>Express with Advanced Services</x:v>
      </x:c>
      <x:c r="C1291" t="str">
        <x:v>Service Pack 3</x:v>
      </x:c>
      <x:c r="D1291" t="str">
        <x:v>Fixed</x:v>
      </x:c>
      <x:c r="E1291" s="3" t="n">
        <x:v>40379</x:v>
      </x:c>
      <x:c r="F1291" s="3" t="n">
        <x:v>41828</x:v>
      </x:c>
      <x:c r="G1291" s="3" t="n">
        <x:v>43655</x:v>
      </x:c>
      <x:c r="H1291" s="3" t="n">
        <x:v/>
      </x:c>
      <x:c r="I1291" s="3" t="n">
        <x:v>41827</x:v>
      </x:c>
      <x:c r="J1291" s="3" t="n">
        <x:v>43655</x:v>
      </x:c>
      <x:c r="K129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2">
      <x:c r="A1292" t="str">
        <x:v>Microsoft SQL Server 2008 R2</x:v>
      </x:c>
      <x:c r="B1292" t="str">
        <x:v>Express with Advanced Services</x:v>
      </x:c>
      <x:c r="C1292" t="str">
        <x:v>Extended Security Update Year 1</x:v>
      </x:c>
      <x:c r="D1292" t="str">
        <x:v>Fixed</x:v>
      </x:c>
      <x:c r="E1292" s="3" t="n">
        <x:v>40379</x:v>
      </x:c>
      <x:c r="F1292" s="3" t="n">
        <x:v>41828</x:v>
      </x:c>
      <x:c r="G1292" s="3" t="n">
        <x:v>43655</x:v>
      </x:c>
      <x:c r="H1292" s="3" t="n">
        <x:v/>
      </x:c>
      <x:c r="I1292" s="3" t="n">
        <x:v>43656</x:v>
      </x:c>
      <x:c r="J1292" s="3" t="n">
        <x:v>44026</x:v>
      </x:c>
      <x:c r="K129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3">
      <x:c r="A1293" t="str">
        <x:v>Microsoft SQL Server 2008 R2</x:v>
      </x:c>
      <x:c r="B1293" t="str">
        <x:v>Express with Advanced Services</x:v>
      </x:c>
      <x:c r="C1293" t="str">
        <x:v>Extended Security Update Year 2</x:v>
      </x:c>
      <x:c r="D1293" t="str">
        <x:v>Fixed</x:v>
      </x:c>
      <x:c r="E1293" s="3" t="n">
        <x:v>40379</x:v>
      </x:c>
      <x:c r="F1293" s="3" t="n">
        <x:v>41828</x:v>
      </x:c>
      <x:c r="G1293" s="3" t="n">
        <x:v>43655</x:v>
      </x:c>
      <x:c r="H1293" s="3" t="n">
        <x:v/>
      </x:c>
      <x:c r="I1293" s="3" t="n">
        <x:v>44027</x:v>
      </x:c>
      <x:c r="J1293" s="3" t="n">
        <x:v>44390</x:v>
      </x:c>
      <x:c r="K129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4">
      <x:c r="A1294" t="str">
        <x:v>Microsoft SQL Server 2008 R2</x:v>
      </x:c>
      <x:c r="B1294" t="str">
        <x:v>Express with Advanced Services</x:v>
      </x:c>
      <x:c r="C1294" t="str">
        <x:v>Extended Security Update Year 3</x:v>
      </x:c>
      <x:c r="D1294" t="str">
        <x:v>Fixed</x:v>
      </x:c>
      <x:c r="E1294" s="3" t="n">
        <x:v>40379</x:v>
      </x:c>
      <x:c r="F1294" s="3" t="n">
        <x:v>41828</x:v>
      </x:c>
      <x:c r="G1294" s="3" t="n">
        <x:v>43655</x:v>
      </x:c>
      <x:c r="H1294" s="3" t="n">
        <x:v/>
      </x:c>
      <x:c r="I1294" s="3" t="n">
        <x:v>44391</x:v>
      </x:c>
      <x:c r="J1294" s="3" t="n">
        <x:v>44754</x:v>
      </x:c>
      <x:c r="K129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5">
      <x:c r="A1295" t="str">
        <x:v>Microsoft SQL Server 2008 R2</x:v>
      </x:c>
      <x:c r="B1295" t="str">
        <x:v>Express with Advanced Services</x:v>
      </x:c>
      <x:c r="C1295" t="str">
        <x:v>Extended Security Update Year 4 (Azure only)</x:v>
      </x:c>
      <x:c r="D1295" t="str">
        <x:v>Fixed</x:v>
      </x:c>
      <x:c r="E1295" s="3" t="n">
        <x:v>40379</x:v>
      </x:c>
      <x:c r="F1295" s="3" t="n">
        <x:v>41828</x:v>
      </x:c>
      <x:c r="G1295" s="3" t="n">
        <x:v>43655</x:v>
      </x:c>
      <x:c r="H1295" s="3" t="n">
        <x:v/>
      </x:c>
      <x:c r="I1295" s="3" t="n">
        <x:v>44755</x:v>
      </x:c>
      <x:c r="J1295" s="3" t="n">
        <x:v>45118</x:v>
      </x:c>
      <x:c r="K129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6">
      <x:c r="A1296" t="str">
        <x:v>Microsoft SQL Server 2008 R2</x:v>
      </x:c>
      <x:c r="B1296" t="str">
        <x:v>for Embedded Systems</x:v>
      </x:c>
      <x:c r="C1296" t="str">
        <x:v>Original Release</x:v>
      </x:c>
      <x:c r="D1296" t="str">
        <x:v>Fixed</x:v>
      </x:c>
      <x:c r="E1296" s="3" t="n">
        <x:v>40379</x:v>
      </x:c>
      <x:c r="F1296" s="3" t="n">
        <x:v>41828</x:v>
      </x:c>
      <x:c r="G1296" s="3" t="n">
        <x:v>43655</x:v>
      </x:c>
      <x:c r="H1296" s="3" t="n">
        <x:v/>
      </x:c>
      <x:c r="I1296" s="3" t="n">
        <x:v>40379</x:v>
      </x:c>
      <x:c r="J1296" s="3" t="n">
        <x:v>41100</x:v>
      </x:c>
      <x:c r="K129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7">
      <x:c r="A1297" t="str">
        <x:v>Microsoft SQL Server 2008 R2</x:v>
      </x:c>
      <x:c r="B1297" t="str">
        <x:v>for Embedded Systems</x:v>
      </x:c>
      <x:c r="C1297" t="str">
        <x:v>Service Pack 1</x:v>
      </x:c>
      <x:c r="D1297" t="str">
        <x:v>Fixed</x:v>
      </x:c>
      <x:c r="E1297" s="3" t="n">
        <x:v>40379</x:v>
      </x:c>
      <x:c r="F1297" s="3" t="n">
        <x:v>41828</x:v>
      </x:c>
      <x:c r="G1297" s="3" t="n">
        <x:v>43655</x:v>
      </x:c>
      <x:c r="H1297" s="3" t="n">
        <x:v/>
      </x:c>
      <x:c r="I1297" s="3" t="n">
        <x:v>40736</x:v>
      </x:c>
      <x:c r="J1297" s="3" t="n">
        <x:v>41555</x:v>
      </x:c>
      <x:c r="K129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8">
      <x:c r="A1298" t="str">
        <x:v>Microsoft SQL Server 2008 R2</x:v>
      </x:c>
      <x:c r="B1298" t="str">
        <x:v>for Embedded Systems</x:v>
      </x:c>
      <x:c r="C1298" t="str">
        <x:v>Service Pack 2</x:v>
      </x:c>
      <x:c r="D1298" t="str">
        <x:v>Fixed</x:v>
      </x:c>
      <x:c r="E1298" s="3" t="n">
        <x:v>40379</x:v>
      </x:c>
      <x:c r="F1298" s="3" t="n">
        <x:v>41828</x:v>
      </x:c>
      <x:c r="G1298" s="3" t="n">
        <x:v>43655</x:v>
      </x:c>
      <x:c r="H1298" s="3" t="n">
        <x:v/>
      </x:c>
      <x:c r="I1298" s="3" t="n">
        <x:v>41116</x:v>
      </x:c>
      <x:c r="J1298" s="3" t="n">
        <x:v>42290</x:v>
      </x:c>
      <x:c r="K129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9">
      <x:c r="A1299" t="str">
        <x:v>Microsoft SQL Server 2008 R2</x:v>
      </x:c>
      <x:c r="B1299" t="str">
        <x:v>for Embedded Systems</x:v>
      </x:c>
      <x:c r="C1299" t="str">
        <x:v>Service Pack 3</x:v>
      </x:c>
      <x:c r="D1299" t="str">
        <x:v>Fixed</x:v>
      </x:c>
      <x:c r="E1299" s="3" t="n">
        <x:v>40379</x:v>
      </x:c>
      <x:c r="F1299" s="3" t="n">
        <x:v>41828</x:v>
      </x:c>
      <x:c r="G1299" s="3" t="n">
        <x:v>43655</x:v>
      </x:c>
      <x:c r="H1299" s="3" t="n">
        <x:v/>
      </x:c>
      <x:c r="I1299" s="3" t="n">
        <x:v>41827</x:v>
      </x:c>
      <x:c r="J1299" s="3" t="n">
        <x:v>43655</x:v>
      </x:c>
      <x:c r="K129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0">
      <x:c r="A1300" t="str">
        <x:v>Microsoft SQL Server 2008 R2</x:v>
      </x:c>
      <x:c r="B1300" t="str">
        <x:v>for Embedded Systems</x:v>
      </x:c>
      <x:c r="C1300" t="str">
        <x:v>Extended Security Update Year 1</x:v>
      </x:c>
      <x:c r="D1300" t="str">
        <x:v>Fixed</x:v>
      </x:c>
      <x:c r="E1300" s="3" t="n">
        <x:v>40379</x:v>
      </x:c>
      <x:c r="F1300" s="3" t="n">
        <x:v>41828</x:v>
      </x:c>
      <x:c r="G1300" s="3" t="n">
        <x:v>43655</x:v>
      </x:c>
      <x:c r="H1300" s="3" t="n">
        <x:v/>
      </x:c>
      <x:c r="I1300" s="3" t="n">
        <x:v>43656</x:v>
      </x:c>
      <x:c r="J1300" s="3" t="n">
        <x:v>44026</x:v>
      </x:c>
      <x:c r="K130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1">
      <x:c r="A1301" t="str">
        <x:v>Microsoft SQL Server 2008 R2</x:v>
      </x:c>
      <x:c r="B1301" t="str">
        <x:v>for Embedded Systems</x:v>
      </x:c>
      <x:c r="C1301" t="str">
        <x:v>Extended Security Update Year 2</x:v>
      </x:c>
      <x:c r="D1301" t="str">
        <x:v>Fixed</x:v>
      </x:c>
      <x:c r="E1301" s="3" t="n">
        <x:v>40379</x:v>
      </x:c>
      <x:c r="F1301" s="3" t="n">
        <x:v>41828</x:v>
      </x:c>
      <x:c r="G1301" s="3" t="n">
        <x:v>43655</x:v>
      </x:c>
      <x:c r="H1301" s="3" t="n">
        <x:v/>
      </x:c>
      <x:c r="I1301" s="3" t="n">
        <x:v>44027</x:v>
      </x:c>
      <x:c r="J1301" s="3" t="n">
        <x:v>44390</x:v>
      </x:c>
      <x:c r="K130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2">
      <x:c r="A1302" t="str">
        <x:v>Microsoft SQL Server 2008 R2</x:v>
      </x:c>
      <x:c r="B1302" t="str">
        <x:v>for Embedded Systems</x:v>
      </x:c>
      <x:c r="C1302" t="str">
        <x:v>Extended Security Update Year 3</x:v>
      </x:c>
      <x:c r="D1302" t="str">
        <x:v>Fixed</x:v>
      </x:c>
      <x:c r="E1302" s="3" t="n">
        <x:v>40379</x:v>
      </x:c>
      <x:c r="F1302" s="3" t="n">
        <x:v>41828</x:v>
      </x:c>
      <x:c r="G1302" s="3" t="n">
        <x:v>43655</x:v>
      </x:c>
      <x:c r="H1302" s="3" t="n">
        <x:v/>
      </x:c>
      <x:c r="I1302" s="3" t="n">
        <x:v>44391</x:v>
      </x:c>
      <x:c r="J1302" s="3" t="n">
        <x:v>44754</x:v>
      </x:c>
      <x:c r="K130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3">
      <x:c r="A1303" t="str">
        <x:v>Microsoft SQL Server 2008 R2</x:v>
      </x:c>
      <x:c r="B1303" t="str">
        <x:v>for Embedded Systems</x:v>
      </x:c>
      <x:c r="C1303" t="str">
        <x:v>Extended Security Update Year 4 (Azure only)</x:v>
      </x:c>
      <x:c r="D1303" t="str">
        <x:v>Fixed</x:v>
      </x:c>
      <x:c r="E1303" s="3" t="n">
        <x:v>40379</x:v>
      </x:c>
      <x:c r="F1303" s="3" t="n">
        <x:v>41828</x:v>
      </x:c>
      <x:c r="G1303" s="3" t="n">
        <x:v>43655</x:v>
      </x:c>
      <x:c r="H1303" s="3" t="n">
        <x:v/>
      </x:c>
      <x:c r="I1303" s="3" t="n">
        <x:v>44755</x:v>
      </x:c>
      <x:c r="J1303" s="3" t="n">
        <x:v>45118</x:v>
      </x:c>
      <x:c r="K130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4">
      <x:c r="A1304" t="str">
        <x:v>Microsoft SQL Server 2008 R2</x:v>
      </x:c>
      <x:c r="B1304" t="str">
        <x:v>Standard</x:v>
      </x:c>
      <x:c r="C1304" t="str">
        <x:v>Original Release</x:v>
      </x:c>
      <x:c r="D1304" t="str">
        <x:v>Fixed</x:v>
      </x:c>
      <x:c r="E1304" s="3" t="n">
        <x:v>40379</x:v>
      </x:c>
      <x:c r="F1304" s="3" t="n">
        <x:v>41828</x:v>
      </x:c>
      <x:c r="G1304" s="3" t="n">
        <x:v>43655</x:v>
      </x:c>
      <x:c r="H1304" s="3" t="n">
        <x:v/>
      </x:c>
      <x:c r="I1304" s="3" t="n">
        <x:v>40379</x:v>
      </x:c>
      <x:c r="J1304" s="3" t="n">
        <x:v>41100</x:v>
      </x:c>
      <x:c r="K130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5">
      <x:c r="A1305" t="str">
        <x:v>Microsoft SQL Server 2008 R2</x:v>
      </x:c>
      <x:c r="B1305" t="str">
        <x:v>Standard</x:v>
      </x:c>
      <x:c r="C1305" t="str">
        <x:v>Service Pack 1</x:v>
      </x:c>
      <x:c r="D1305" t="str">
        <x:v>Fixed</x:v>
      </x:c>
      <x:c r="E1305" s="3" t="n">
        <x:v>40379</x:v>
      </x:c>
      <x:c r="F1305" s="3" t="n">
        <x:v>41828</x:v>
      </x:c>
      <x:c r="G1305" s="3" t="n">
        <x:v>43655</x:v>
      </x:c>
      <x:c r="H1305" s="3" t="n">
        <x:v/>
      </x:c>
      <x:c r="I1305" s="3" t="n">
        <x:v>40736</x:v>
      </x:c>
      <x:c r="J1305" s="3" t="n">
        <x:v>41555</x:v>
      </x:c>
      <x:c r="K130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6">
      <x:c r="A1306" t="str">
        <x:v>Microsoft SQL Server 2008 R2</x:v>
      </x:c>
      <x:c r="B1306" t="str">
        <x:v>Standard</x:v>
      </x:c>
      <x:c r="C1306" t="str">
        <x:v>Service Pack 2</x:v>
      </x:c>
      <x:c r="D1306" t="str">
        <x:v>Fixed</x:v>
      </x:c>
      <x:c r="E1306" s="3" t="n">
        <x:v>40379</x:v>
      </x:c>
      <x:c r="F1306" s="3" t="n">
        <x:v>41828</x:v>
      </x:c>
      <x:c r="G1306" s="3" t="n">
        <x:v>43655</x:v>
      </x:c>
      <x:c r="H1306" s="3" t="n">
        <x:v/>
      </x:c>
      <x:c r="I1306" s="3" t="n">
        <x:v>41116</x:v>
      </x:c>
      <x:c r="J1306" s="3" t="n">
        <x:v>42290</x:v>
      </x:c>
      <x:c r="K130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7">
      <x:c r="A1307" t="str">
        <x:v>Microsoft SQL Server 2008 R2</x:v>
      </x:c>
      <x:c r="B1307" t="str">
        <x:v>Standard</x:v>
      </x:c>
      <x:c r="C1307" t="str">
        <x:v>Service Pack 3</x:v>
      </x:c>
      <x:c r="D1307" t="str">
        <x:v>Fixed</x:v>
      </x:c>
      <x:c r="E1307" s="3" t="n">
        <x:v>40379</x:v>
      </x:c>
      <x:c r="F1307" s="3" t="n">
        <x:v>41828</x:v>
      </x:c>
      <x:c r="G1307" s="3" t="n">
        <x:v>43655</x:v>
      </x:c>
      <x:c r="H1307" s="3" t="n">
        <x:v/>
      </x:c>
      <x:c r="I1307" s="3" t="n">
        <x:v>41827</x:v>
      </x:c>
      <x:c r="J1307" s="3" t="n">
        <x:v>43655</x:v>
      </x:c>
      <x:c r="K130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8">
      <x:c r="A1308" t="str">
        <x:v>Microsoft SQL Server 2008 R2</x:v>
      </x:c>
      <x:c r="B1308" t="str">
        <x:v>Standard</x:v>
      </x:c>
      <x:c r="C1308" t="str">
        <x:v>Extended Security Update Year 1</x:v>
      </x:c>
      <x:c r="D1308" t="str">
        <x:v>Fixed</x:v>
      </x:c>
      <x:c r="E1308" s="3" t="n">
        <x:v>40379</x:v>
      </x:c>
      <x:c r="F1308" s="3" t="n">
        <x:v>41828</x:v>
      </x:c>
      <x:c r="G1308" s="3" t="n">
        <x:v>43655</x:v>
      </x:c>
      <x:c r="H1308" s="3" t="n">
        <x:v/>
      </x:c>
      <x:c r="I1308" s="3" t="n">
        <x:v>43656</x:v>
      </x:c>
      <x:c r="J1308" s="3" t="n">
        <x:v>44026</x:v>
      </x:c>
      <x:c r="K130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9">
      <x:c r="A1309" t="str">
        <x:v>Microsoft SQL Server 2008 R2</x:v>
      </x:c>
      <x:c r="B1309" t="str">
        <x:v>Standard</x:v>
      </x:c>
      <x:c r="C1309" t="str">
        <x:v>Extended Security Update Year 2</x:v>
      </x:c>
      <x:c r="D1309" t="str">
        <x:v>Fixed</x:v>
      </x:c>
      <x:c r="E1309" s="3" t="n">
        <x:v>40379</x:v>
      </x:c>
      <x:c r="F1309" s="3" t="n">
        <x:v>41828</x:v>
      </x:c>
      <x:c r="G1309" s="3" t="n">
        <x:v>43655</x:v>
      </x:c>
      <x:c r="H1309" s="3" t="n">
        <x:v/>
      </x:c>
      <x:c r="I1309" s="3" t="n">
        <x:v>44027</x:v>
      </x:c>
      <x:c r="J1309" s="3" t="n">
        <x:v>44390</x:v>
      </x:c>
      <x:c r="K130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0">
      <x:c r="A1310" t="str">
        <x:v>Microsoft SQL Server 2008 R2</x:v>
      </x:c>
      <x:c r="B1310" t="str">
        <x:v>Standard</x:v>
      </x:c>
      <x:c r="C1310" t="str">
        <x:v>Extended Security Update Year 3</x:v>
      </x:c>
      <x:c r="D1310" t="str">
        <x:v>Fixed</x:v>
      </x:c>
      <x:c r="E1310" s="3" t="n">
        <x:v>40379</x:v>
      </x:c>
      <x:c r="F1310" s="3" t="n">
        <x:v>41828</x:v>
      </x:c>
      <x:c r="G1310" s="3" t="n">
        <x:v>43655</x:v>
      </x:c>
      <x:c r="H1310" s="3" t="n">
        <x:v/>
      </x:c>
      <x:c r="I1310" s="3" t="n">
        <x:v>44391</x:v>
      </x:c>
      <x:c r="J1310" s="3" t="n">
        <x:v>44754</x:v>
      </x:c>
      <x:c r="K131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1">
      <x:c r="A1311" t="str">
        <x:v>Microsoft SQL Server 2008 R2</x:v>
      </x:c>
      <x:c r="B1311" t="str">
        <x:v>Standard</x:v>
      </x:c>
      <x:c r="C1311" t="str">
        <x:v>Extended Security Update Year 4 (Azure only)</x:v>
      </x:c>
      <x:c r="D1311" t="str">
        <x:v>Fixed</x:v>
      </x:c>
      <x:c r="E1311" s="3" t="n">
        <x:v>40379</x:v>
      </x:c>
      <x:c r="F1311" s="3" t="n">
        <x:v>41828</x:v>
      </x:c>
      <x:c r="G1311" s="3" t="n">
        <x:v>43655</x:v>
      </x:c>
      <x:c r="H1311" s="3" t="n">
        <x:v/>
      </x:c>
      <x:c r="I1311" s="3" t="n">
        <x:v>44755</x:v>
      </x:c>
      <x:c r="J1311" s="3" t="n">
        <x:v>45118</x:v>
      </x:c>
      <x:c r="K131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2">
      <x:c r="A1312" t="str">
        <x:v>Microsoft SQL Server 2008 R2</x:v>
      </x:c>
      <x:c r="B1312" t="str">
        <x:v>Standard Edition for Small Business</x:v>
      </x:c>
      <x:c r="C1312" t="str">
        <x:v>Original Release</x:v>
      </x:c>
      <x:c r="D1312" t="str">
        <x:v>Fixed</x:v>
      </x:c>
      <x:c r="E1312" s="3" t="n">
        <x:v>40379</x:v>
      </x:c>
      <x:c r="F1312" s="3" t="n">
        <x:v>41828</x:v>
      </x:c>
      <x:c r="G1312" s="3" t="n">
        <x:v>43655</x:v>
      </x:c>
      <x:c r="H1312" s="3" t="n">
        <x:v/>
      </x:c>
      <x:c r="I1312" s="3" t="n">
        <x:v>40379</x:v>
      </x:c>
      <x:c r="J1312" s="3" t="n">
        <x:v>41100</x:v>
      </x:c>
      <x:c r="K131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3">
      <x:c r="A1313" t="str">
        <x:v>Microsoft SQL Server 2008 R2</x:v>
      </x:c>
      <x:c r="B1313" t="str">
        <x:v>Standard Edition for Small Business</x:v>
      </x:c>
      <x:c r="C1313" t="str">
        <x:v>Service Pack 1</x:v>
      </x:c>
      <x:c r="D1313" t="str">
        <x:v>Fixed</x:v>
      </x:c>
      <x:c r="E1313" s="3" t="n">
        <x:v>40379</x:v>
      </x:c>
      <x:c r="F1313" s="3" t="n">
        <x:v>41828</x:v>
      </x:c>
      <x:c r="G1313" s="3" t="n">
        <x:v>43655</x:v>
      </x:c>
      <x:c r="H1313" s="3" t="n">
        <x:v/>
      </x:c>
      <x:c r="I1313" s="3" t="n">
        <x:v>40736</x:v>
      </x:c>
      <x:c r="J1313" s="3" t="n">
        <x:v>41555</x:v>
      </x:c>
      <x:c r="K131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4">
      <x:c r="A1314" t="str">
        <x:v>Microsoft SQL Server 2008 R2</x:v>
      </x:c>
      <x:c r="B1314" t="str">
        <x:v>Standard Edition for Small Business</x:v>
      </x:c>
      <x:c r="C1314" t="str">
        <x:v>Service Pack 2</x:v>
      </x:c>
      <x:c r="D1314" t="str">
        <x:v>Fixed</x:v>
      </x:c>
      <x:c r="E1314" s="3" t="n">
        <x:v>40379</x:v>
      </x:c>
      <x:c r="F1314" s="3" t="n">
        <x:v>41828</x:v>
      </x:c>
      <x:c r="G1314" s="3" t="n">
        <x:v>43655</x:v>
      </x:c>
      <x:c r="H1314" s="3" t="n">
        <x:v/>
      </x:c>
      <x:c r="I1314" s="3" t="n">
        <x:v>41116</x:v>
      </x:c>
      <x:c r="J1314" s="3" t="n">
        <x:v>42290</x:v>
      </x:c>
      <x:c r="K131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5">
      <x:c r="A1315" t="str">
        <x:v>Microsoft SQL Server 2008 R2</x:v>
      </x:c>
      <x:c r="B1315" t="str">
        <x:v>Standard Edition for Small Business</x:v>
      </x:c>
      <x:c r="C1315" t="str">
        <x:v>Service Pack 3</x:v>
      </x:c>
      <x:c r="D1315" t="str">
        <x:v>Fixed</x:v>
      </x:c>
      <x:c r="E1315" s="3" t="n">
        <x:v>40379</x:v>
      </x:c>
      <x:c r="F1315" s="3" t="n">
        <x:v>41828</x:v>
      </x:c>
      <x:c r="G1315" s="3" t="n">
        <x:v>43655</x:v>
      </x:c>
      <x:c r="H1315" s="3" t="n">
        <x:v/>
      </x:c>
      <x:c r="I1315" s="3" t="n">
        <x:v>41827</x:v>
      </x:c>
      <x:c r="J1315" s="3" t="n">
        <x:v>43655</x:v>
      </x:c>
      <x:c r="K131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6">
      <x:c r="A1316" t="str">
        <x:v>Microsoft SQL Server 2008 R2</x:v>
      </x:c>
      <x:c r="B1316" t="str">
        <x:v>Standard Edition for Small Business</x:v>
      </x:c>
      <x:c r="C1316" t="str">
        <x:v>Extended Security Update Year 1</x:v>
      </x:c>
      <x:c r="D1316" t="str">
        <x:v>Fixed</x:v>
      </x:c>
      <x:c r="E1316" s="3" t="n">
        <x:v>40379</x:v>
      </x:c>
      <x:c r="F1316" s="3" t="n">
        <x:v>41828</x:v>
      </x:c>
      <x:c r="G1316" s="3" t="n">
        <x:v>43655</x:v>
      </x:c>
      <x:c r="H1316" s="3" t="n">
        <x:v/>
      </x:c>
      <x:c r="I1316" s="3" t="n">
        <x:v>43656</x:v>
      </x:c>
      <x:c r="J1316" s="3" t="n">
        <x:v>44026</x:v>
      </x:c>
      <x:c r="K131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7">
      <x:c r="A1317" t="str">
        <x:v>Microsoft SQL Server 2008 R2</x:v>
      </x:c>
      <x:c r="B1317" t="str">
        <x:v>Standard Edition for Small Business</x:v>
      </x:c>
      <x:c r="C1317" t="str">
        <x:v>Extended Security Update Year 2</x:v>
      </x:c>
      <x:c r="D1317" t="str">
        <x:v>Fixed</x:v>
      </x:c>
      <x:c r="E1317" s="3" t="n">
        <x:v>40379</x:v>
      </x:c>
      <x:c r="F1317" s="3" t="n">
        <x:v>41828</x:v>
      </x:c>
      <x:c r="G1317" s="3" t="n">
        <x:v>43655</x:v>
      </x:c>
      <x:c r="H1317" s="3" t="n">
        <x:v/>
      </x:c>
      <x:c r="I1317" s="3" t="n">
        <x:v>44027</x:v>
      </x:c>
      <x:c r="J1317" s="3" t="n">
        <x:v>44390</x:v>
      </x:c>
      <x:c r="K131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8">
      <x:c r="A1318" t="str">
        <x:v>Microsoft SQL Server 2008 R2</x:v>
      </x:c>
      <x:c r="B1318" t="str">
        <x:v>Standard Edition for Small Business</x:v>
      </x:c>
      <x:c r="C1318" t="str">
        <x:v>Extended Security Update Year 3</x:v>
      </x:c>
      <x:c r="D1318" t="str">
        <x:v>Fixed</x:v>
      </x:c>
      <x:c r="E1318" s="3" t="n">
        <x:v>40379</x:v>
      </x:c>
      <x:c r="F1318" s="3" t="n">
        <x:v>41828</x:v>
      </x:c>
      <x:c r="G1318" s="3" t="n">
        <x:v>43655</x:v>
      </x:c>
      <x:c r="H1318" s="3" t="n">
        <x:v/>
      </x:c>
      <x:c r="I1318" s="3" t="n">
        <x:v>44391</x:v>
      </x:c>
      <x:c r="J1318" s="3" t="n">
        <x:v>44754</x:v>
      </x:c>
      <x:c r="K131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9">
      <x:c r="A1319" t="str">
        <x:v>Microsoft SQL Server 2008 R2</x:v>
      </x:c>
      <x:c r="B1319" t="str">
        <x:v>Standard Edition for Small Business</x:v>
      </x:c>
      <x:c r="C1319" t="str">
        <x:v>Extended Security Update Year 4 (Azure only)</x:v>
      </x:c>
      <x:c r="D1319" t="str">
        <x:v>Fixed</x:v>
      </x:c>
      <x:c r="E1319" s="3" t="n">
        <x:v>40379</x:v>
      </x:c>
      <x:c r="F1319" s="3" t="n">
        <x:v>41828</x:v>
      </x:c>
      <x:c r="G1319" s="3" t="n">
        <x:v>43655</x:v>
      </x:c>
      <x:c r="H1319" s="3" t="n">
        <x:v/>
      </x:c>
      <x:c r="I1319" s="3" t="n">
        <x:v>44755</x:v>
      </x:c>
      <x:c r="J1319" s="3" t="n">
        <x:v>45118</x:v>
      </x:c>
      <x:c r="K131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0">
      <x:c r="A1320" t="str">
        <x:v>Microsoft SQL Server 2008 R2</x:v>
      </x:c>
      <x:c r="B1320" t="str">
        <x:v>Web</x:v>
      </x:c>
      <x:c r="C1320" t="str">
        <x:v>Original Release</x:v>
      </x:c>
      <x:c r="D1320" t="str">
        <x:v>Fixed</x:v>
      </x:c>
      <x:c r="E1320" s="3" t="n">
        <x:v>40379</x:v>
      </x:c>
      <x:c r="F1320" s="3" t="n">
        <x:v>41828</x:v>
      </x:c>
      <x:c r="G1320" s="3" t="n">
        <x:v>43655</x:v>
      </x:c>
      <x:c r="H1320" s="3" t="n">
        <x:v/>
      </x:c>
      <x:c r="I1320" s="3" t="n">
        <x:v>40379</x:v>
      </x:c>
      <x:c r="J1320" s="3" t="n">
        <x:v>41100</x:v>
      </x:c>
      <x:c r="K132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1">
      <x:c r="A1321" t="str">
        <x:v>Microsoft SQL Server 2008 R2</x:v>
      </x:c>
      <x:c r="B1321" t="str">
        <x:v>Web</x:v>
      </x:c>
      <x:c r="C1321" t="str">
        <x:v>Service Pack 1</x:v>
      </x:c>
      <x:c r="D1321" t="str">
        <x:v>Fixed</x:v>
      </x:c>
      <x:c r="E1321" s="3" t="n">
        <x:v>40379</x:v>
      </x:c>
      <x:c r="F1321" s="3" t="n">
        <x:v>41828</x:v>
      </x:c>
      <x:c r="G1321" s="3" t="n">
        <x:v>43655</x:v>
      </x:c>
      <x:c r="H1321" s="3" t="n">
        <x:v/>
      </x:c>
      <x:c r="I1321" s="3" t="n">
        <x:v>40736</x:v>
      </x:c>
      <x:c r="J1321" s="3" t="n">
        <x:v>41555</x:v>
      </x:c>
      <x:c r="K132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2">
      <x:c r="A1322" t="str">
        <x:v>Microsoft SQL Server 2008 R2</x:v>
      </x:c>
      <x:c r="B1322" t="str">
        <x:v>Web</x:v>
      </x:c>
      <x:c r="C1322" t="str">
        <x:v>Service Pack 2</x:v>
      </x:c>
      <x:c r="D1322" t="str">
        <x:v>Fixed</x:v>
      </x:c>
      <x:c r="E1322" s="3" t="n">
        <x:v>40379</x:v>
      </x:c>
      <x:c r="F1322" s="3" t="n">
        <x:v>41828</x:v>
      </x:c>
      <x:c r="G1322" s="3" t="n">
        <x:v>43655</x:v>
      </x:c>
      <x:c r="H1322" s="3" t="n">
        <x:v/>
      </x:c>
      <x:c r="I1322" s="3" t="n">
        <x:v>41116</x:v>
      </x:c>
      <x:c r="J1322" s="3" t="n">
        <x:v>42290</x:v>
      </x:c>
      <x:c r="K132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3">
      <x:c r="A1323" t="str">
        <x:v>Microsoft SQL Server 2008 R2</x:v>
      </x:c>
      <x:c r="B1323" t="str">
        <x:v>Web</x:v>
      </x:c>
      <x:c r="C1323" t="str">
        <x:v>Service Pack 3</x:v>
      </x:c>
      <x:c r="D1323" t="str">
        <x:v>Fixed</x:v>
      </x:c>
      <x:c r="E1323" s="3" t="n">
        <x:v>40379</x:v>
      </x:c>
      <x:c r="F1323" s="3" t="n">
        <x:v>41828</x:v>
      </x:c>
      <x:c r="G1323" s="3" t="n">
        <x:v>43655</x:v>
      </x:c>
      <x:c r="H1323" s="3" t="n">
        <x:v/>
      </x:c>
      <x:c r="I1323" s="3" t="n">
        <x:v>41827</x:v>
      </x:c>
      <x:c r="J1323" s="3" t="n">
        <x:v>43655</x:v>
      </x:c>
      <x:c r="K132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4">
      <x:c r="A1324" t="str">
        <x:v>Microsoft SQL Server 2008 R2</x:v>
      </x:c>
      <x:c r="B1324" t="str">
        <x:v>Web</x:v>
      </x:c>
      <x:c r="C1324" t="str">
        <x:v>Extended Security Update Year 1</x:v>
      </x:c>
      <x:c r="D1324" t="str">
        <x:v>Fixed</x:v>
      </x:c>
      <x:c r="E1324" s="3" t="n">
        <x:v>40379</x:v>
      </x:c>
      <x:c r="F1324" s="3" t="n">
        <x:v>41828</x:v>
      </x:c>
      <x:c r="G1324" s="3" t="n">
        <x:v>43655</x:v>
      </x:c>
      <x:c r="H1324" s="3" t="n">
        <x:v/>
      </x:c>
      <x:c r="I1324" s="3" t="n">
        <x:v>43656</x:v>
      </x:c>
      <x:c r="J1324" s="3" t="n">
        <x:v>44026</x:v>
      </x:c>
      <x:c r="K132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5">
      <x:c r="A1325" t="str">
        <x:v>Microsoft SQL Server 2008 R2</x:v>
      </x:c>
      <x:c r="B1325" t="str">
        <x:v>Web</x:v>
      </x:c>
      <x:c r="C1325" t="str">
        <x:v>Extended Security Update Year 2</x:v>
      </x:c>
      <x:c r="D1325" t="str">
        <x:v>Fixed</x:v>
      </x:c>
      <x:c r="E1325" s="3" t="n">
        <x:v>40379</x:v>
      </x:c>
      <x:c r="F1325" s="3" t="n">
        <x:v>41828</x:v>
      </x:c>
      <x:c r="G1325" s="3" t="n">
        <x:v>43655</x:v>
      </x:c>
      <x:c r="H1325" s="3" t="n">
        <x:v/>
      </x:c>
      <x:c r="I1325" s="3" t="n">
        <x:v>44027</x:v>
      </x:c>
      <x:c r="J1325" s="3" t="n">
        <x:v>44390</x:v>
      </x:c>
      <x:c r="K132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6">
      <x:c r="A1326" t="str">
        <x:v>Microsoft SQL Server 2008 R2</x:v>
      </x:c>
      <x:c r="B1326" t="str">
        <x:v>Web</x:v>
      </x:c>
      <x:c r="C1326" t="str">
        <x:v>Extended Security Update Year 3</x:v>
      </x:c>
      <x:c r="D1326" t="str">
        <x:v>Fixed</x:v>
      </x:c>
      <x:c r="E1326" s="3" t="n">
        <x:v>40379</x:v>
      </x:c>
      <x:c r="F1326" s="3" t="n">
        <x:v>41828</x:v>
      </x:c>
      <x:c r="G1326" s="3" t="n">
        <x:v>43655</x:v>
      </x:c>
      <x:c r="H1326" s="3" t="n">
        <x:v/>
      </x:c>
      <x:c r="I1326" s="3" t="n">
        <x:v>44391</x:v>
      </x:c>
      <x:c r="J1326" s="3" t="n">
        <x:v>44754</x:v>
      </x:c>
      <x:c r="K132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7">
      <x:c r="A1327" t="str">
        <x:v>Microsoft SQL Server 2008 R2</x:v>
      </x:c>
      <x:c r="B1327" t="str">
        <x:v>Web</x:v>
      </x:c>
      <x:c r="C1327" t="str">
        <x:v>Extended Security Update Year 4 (Azure only)</x:v>
      </x:c>
      <x:c r="D1327" t="str">
        <x:v>Fixed</x:v>
      </x:c>
      <x:c r="E1327" s="3" t="n">
        <x:v>40379</x:v>
      </x:c>
      <x:c r="F1327" s="3" t="n">
        <x:v>41828</x:v>
      </x:c>
      <x:c r="G1327" s="3" t="n">
        <x:v>43655</x:v>
      </x:c>
      <x:c r="H1327" s="3" t="n">
        <x:v/>
      </x:c>
      <x:c r="I1327" s="3" t="n">
        <x:v>44755</x:v>
      </x:c>
      <x:c r="J1327" s="3" t="n">
        <x:v>45118</x:v>
      </x:c>
      <x:c r="K132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8">
      <x:c r="A1328" t="str">
        <x:v>Microsoft SQL Server 2008 R2</x:v>
      </x:c>
      <x:c r="B1328" t="str">
        <x:v>Workgroup</x:v>
      </x:c>
      <x:c r="C1328" t="str">
        <x:v>Original Release</x:v>
      </x:c>
      <x:c r="D1328" t="str">
        <x:v>Fixed</x:v>
      </x:c>
      <x:c r="E1328" s="3" t="n">
        <x:v>40379</x:v>
      </x:c>
      <x:c r="F1328" s="3" t="n">
        <x:v>41828</x:v>
      </x:c>
      <x:c r="G1328" s="3" t="n">
        <x:v>43655</x:v>
      </x:c>
      <x:c r="H1328" s="3" t="n">
        <x:v/>
      </x:c>
      <x:c r="I1328" s="3" t="n">
        <x:v>40379</x:v>
      </x:c>
      <x:c r="J1328" s="3" t="n">
        <x:v>41100</x:v>
      </x:c>
      <x:c r="K132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9">
      <x:c r="A1329" t="str">
        <x:v>Microsoft SQL Server 2008 R2</x:v>
      </x:c>
      <x:c r="B1329" t="str">
        <x:v>Workgroup</x:v>
      </x:c>
      <x:c r="C1329" t="str">
        <x:v>Service Pack 1</x:v>
      </x:c>
      <x:c r="D1329" t="str">
        <x:v>Fixed</x:v>
      </x:c>
      <x:c r="E1329" s="3" t="n">
        <x:v>40379</x:v>
      </x:c>
      <x:c r="F1329" s="3" t="n">
        <x:v>41828</x:v>
      </x:c>
      <x:c r="G1329" s="3" t="n">
        <x:v>43655</x:v>
      </x:c>
      <x:c r="H1329" s="3" t="n">
        <x:v/>
      </x:c>
      <x:c r="I1329" s="3" t="n">
        <x:v>40736</x:v>
      </x:c>
      <x:c r="J1329" s="3" t="n">
        <x:v>41555</x:v>
      </x:c>
      <x:c r="K132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0">
      <x:c r="A1330" t="str">
        <x:v>Microsoft SQL Server 2008 R2</x:v>
      </x:c>
      <x:c r="B1330" t="str">
        <x:v>Workgroup</x:v>
      </x:c>
      <x:c r="C1330" t="str">
        <x:v>Service Pack 2</x:v>
      </x:c>
      <x:c r="D1330" t="str">
        <x:v>Fixed</x:v>
      </x:c>
      <x:c r="E1330" s="3" t="n">
        <x:v>40379</x:v>
      </x:c>
      <x:c r="F1330" s="3" t="n">
        <x:v>41828</x:v>
      </x:c>
      <x:c r="G1330" s="3" t="n">
        <x:v>43655</x:v>
      </x:c>
      <x:c r="H1330" s="3" t="n">
        <x:v/>
      </x:c>
      <x:c r="I1330" s="3" t="n">
        <x:v>41116</x:v>
      </x:c>
      <x:c r="J1330" s="3" t="n">
        <x:v>42290</x:v>
      </x:c>
      <x:c r="K133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1">
      <x:c r="A1331" t="str">
        <x:v>Microsoft SQL Server 2008 R2</x:v>
      </x:c>
      <x:c r="B1331" t="str">
        <x:v>Workgroup</x:v>
      </x:c>
      <x:c r="C1331" t="str">
        <x:v>Service Pack 3</x:v>
      </x:c>
      <x:c r="D1331" t="str">
        <x:v>Fixed</x:v>
      </x:c>
      <x:c r="E1331" s="3" t="n">
        <x:v>40379</x:v>
      </x:c>
      <x:c r="F1331" s="3" t="n">
        <x:v>41828</x:v>
      </x:c>
      <x:c r="G1331" s="3" t="n">
        <x:v>43655</x:v>
      </x:c>
      <x:c r="H1331" s="3" t="n">
        <x:v/>
      </x:c>
      <x:c r="I1331" s="3" t="n">
        <x:v>41827</x:v>
      </x:c>
      <x:c r="J1331" s="3" t="n">
        <x:v>43655</x:v>
      </x:c>
      <x:c r="K133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2">
      <x:c r="A1332" t="str">
        <x:v>Microsoft SQL Server 2008 R2</x:v>
      </x:c>
      <x:c r="B1332" t="str">
        <x:v>Workgroup</x:v>
      </x:c>
      <x:c r="C1332" t="str">
        <x:v>Extended Security Update Year 1</x:v>
      </x:c>
      <x:c r="D1332" t="str">
        <x:v>Fixed</x:v>
      </x:c>
      <x:c r="E1332" s="3" t="n">
        <x:v>40379</x:v>
      </x:c>
      <x:c r="F1332" s="3" t="n">
        <x:v>41828</x:v>
      </x:c>
      <x:c r="G1332" s="3" t="n">
        <x:v>43655</x:v>
      </x:c>
      <x:c r="H1332" s="3" t="n">
        <x:v/>
      </x:c>
      <x:c r="I1332" s="3" t="n">
        <x:v>43656</x:v>
      </x:c>
      <x:c r="J1332" s="3" t="n">
        <x:v>44026</x:v>
      </x:c>
      <x:c r="K133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3">
      <x:c r="A1333" t="str">
        <x:v>Microsoft SQL Server 2008 R2</x:v>
      </x:c>
      <x:c r="B1333" t="str">
        <x:v>Workgroup</x:v>
      </x:c>
      <x:c r="C1333" t="str">
        <x:v>Extended Security Update Year 2</x:v>
      </x:c>
      <x:c r="D1333" t="str">
        <x:v>Fixed</x:v>
      </x:c>
      <x:c r="E1333" s="3" t="n">
        <x:v>40379</x:v>
      </x:c>
      <x:c r="F1333" s="3" t="n">
        <x:v>41828</x:v>
      </x:c>
      <x:c r="G1333" s="3" t="n">
        <x:v>43655</x:v>
      </x:c>
      <x:c r="H1333" s="3" t="n">
        <x:v/>
      </x:c>
      <x:c r="I1333" s="3" t="n">
        <x:v>44027</x:v>
      </x:c>
      <x:c r="J1333" s="3" t="n">
        <x:v>44390</x:v>
      </x:c>
      <x:c r="K133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4">
      <x:c r="A1334" t="str">
        <x:v>Microsoft SQL Server 2008 R2</x:v>
      </x:c>
      <x:c r="B1334" t="str">
        <x:v>Workgroup</x:v>
      </x:c>
      <x:c r="C1334" t="str">
        <x:v>Extended Security Update Year 3</x:v>
      </x:c>
      <x:c r="D1334" t="str">
        <x:v>Fixed</x:v>
      </x:c>
      <x:c r="E1334" s="3" t="n">
        <x:v>40379</x:v>
      </x:c>
      <x:c r="F1334" s="3" t="n">
        <x:v>41828</x:v>
      </x:c>
      <x:c r="G1334" s="3" t="n">
        <x:v>43655</x:v>
      </x:c>
      <x:c r="H1334" s="3" t="n">
        <x:v/>
      </x:c>
      <x:c r="I1334" s="3" t="n">
        <x:v>44391</x:v>
      </x:c>
      <x:c r="J1334" s="3" t="n">
        <x:v>44754</x:v>
      </x:c>
      <x:c r="K133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5">
      <x:c r="A1335" t="str">
        <x:v>Microsoft SQL Server 2008 R2</x:v>
      </x:c>
      <x:c r="B1335" t="str">
        <x:v>Workgroup</x:v>
      </x:c>
      <x:c r="C1335" t="str">
        <x:v>Extended Security Update Year 4 (Azure only)</x:v>
      </x:c>
      <x:c r="D1335" t="str">
        <x:v>Fixed</x:v>
      </x:c>
      <x:c r="E1335" s="3" t="n">
        <x:v>40379</x:v>
      </x:c>
      <x:c r="F1335" s="3" t="n">
        <x:v>41828</x:v>
      </x:c>
      <x:c r="G1335" s="3" t="n">
        <x:v>43655</x:v>
      </x:c>
      <x:c r="H1335" s="3" t="n">
        <x:v/>
      </x:c>
      <x:c r="I1335" s="3" t="n">
        <x:v>44755</x:v>
      </x:c>
      <x:c r="J1335" s="3" t="n">
        <x:v>45118</x:v>
      </x:c>
      <x:c r="K133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36">
      <x:c r="A1336" t="str">
        <x:v>Microsoft SQL Server 2008 R2 Parallel Data Warehouse</x:v>
      </x:c>
      <x:c r="B1336" t="str">
        <x:v/>
      </x:c>
      <x:c r="C1336" t="str">
        <x:v/>
      </x:c>
      <x:c r="D1336" t="str">
        <x:v>Fixed</x:v>
      </x:c>
      <x:c r="E1336" s="3" t="n">
        <x:v>40491</x:v>
      </x:c>
      <x:c r="F1336" s="3" t="n">
        <x:v>41828</x:v>
      </x:c>
      <x:c r="G1336" s="3" t="n">
        <x:v>43655</x:v>
      </x:c>
      <x:c r="H1336" s="3" t="n">
        <x:v/>
      </x:c>
      <x:c r="I1336" s="3" t="n">
        <x:v/>
      </x:c>
      <x:c r="J1336" s="3" t="n">
        <x:v/>
      </x:c>
      <x:c r="K1336" t="str">
        <x:f>=HYPERLINK("https://learn.microsoft.com/lifecycle/products/microsoft-sql-server-2008-r2-parallel-data-warehouse?branch=live", "https://learn.microsoft.com/lifecycle/products/microsoft-sql-server-2008-r2-parallel-data-warehouse?branch=live")</x:f>
        <x:v>https://learn.microsoft.com/lifecycle/products/microsoft-sql-server-2008-r2-parallel-data-warehouse?branch=live</x:v>
      </x:c>
    </x:row>
    <x:row r="1337">
      <x:c r="A1337" t="str">
        <x:v>Microsoft SQL Server 2012</x:v>
      </x:c>
      <x:c r="B1337" t="str">
        <x:v>Business Intelligence</x:v>
      </x:c>
      <x:c r="C1337" t="str">
        <x:v>Original Release</x:v>
      </x:c>
      <x:c r="D1337" t="str">
        <x:v>Fixed</x:v>
      </x:c>
      <x:c r="E1337" s="3" t="n">
        <x:v>41049</x:v>
      </x:c>
      <x:c r="F1337" s="3" t="n">
        <x:v>42927</x:v>
      </x:c>
      <x:c r="G1337" s="3" t="n">
        <x:v>44754</x:v>
      </x:c>
      <x:c r="H1337" s="3" t="n">
        <x:v/>
      </x:c>
      <x:c r="I1337" s="3" t="n">
        <x:v>41049</x:v>
      </x:c>
      <x:c r="J1337" s="3" t="n">
        <x:v>41653</x:v>
      </x:c>
      <x:c r="K133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8">
      <x:c r="A1338" t="str">
        <x:v>Microsoft SQL Server 2012</x:v>
      </x:c>
      <x:c r="B1338" t="str">
        <x:v>Business Intelligence</x:v>
      </x:c>
      <x:c r="C1338" t="str">
        <x:v>Service Pack 1</x:v>
      </x:c>
      <x:c r="D1338" t="str">
        <x:v>Fixed</x:v>
      </x:c>
      <x:c r="E1338" s="3" t="n">
        <x:v>41049</x:v>
      </x:c>
      <x:c r="F1338" s="3" t="n">
        <x:v>42927</x:v>
      </x:c>
      <x:c r="G1338" s="3" t="n">
        <x:v>44754</x:v>
      </x:c>
      <x:c r="H1338" s="3" t="n">
        <x:v/>
      </x:c>
      <x:c r="I1338" s="3" t="n">
        <x:v>41220</x:v>
      </x:c>
      <x:c r="J1338" s="3" t="n">
        <x:v>42199</x:v>
      </x:c>
      <x:c r="K133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9">
      <x:c r="A1339" t="str">
        <x:v>Microsoft SQL Server 2012</x:v>
      </x:c>
      <x:c r="B1339" t="str">
        <x:v>Business Intelligence</x:v>
      </x:c>
      <x:c r="C1339" t="str">
        <x:v>Service Pack 2</x:v>
      </x:c>
      <x:c r="D1339" t="str">
        <x:v>Fixed</x:v>
      </x:c>
      <x:c r="E1339" s="3" t="n">
        <x:v>41049</x:v>
      </x:c>
      <x:c r="F1339" s="3" t="n">
        <x:v>42927</x:v>
      </x:c>
      <x:c r="G1339" s="3" t="n">
        <x:v>44754</x:v>
      </x:c>
      <x:c r="H1339" s="3" t="n">
        <x:v/>
      </x:c>
      <x:c r="I1339" s="3" t="n">
        <x:v>41800</x:v>
      </x:c>
      <x:c r="J1339" s="3" t="n">
        <x:v>42745</x:v>
      </x:c>
      <x:c r="K13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0">
      <x:c r="A1340" t="str">
        <x:v>Microsoft SQL Server 2012</x:v>
      </x:c>
      <x:c r="B1340" t="str">
        <x:v>Business Intelligence</x:v>
      </x:c>
      <x:c r="C1340" t="str">
        <x:v>Service Pack 3</x:v>
      </x:c>
      <x:c r="D1340" t="str">
        <x:v>Fixed</x:v>
      </x:c>
      <x:c r="E1340" s="3" t="n">
        <x:v>41049</x:v>
      </x:c>
      <x:c r="F1340" s="3" t="n">
        <x:v>42927</x:v>
      </x:c>
      <x:c r="G1340" s="3" t="n">
        <x:v>44754</x:v>
      </x:c>
      <x:c r="H1340" s="3" t="n">
        <x:v/>
      </x:c>
      <x:c r="I1340" s="3" t="n">
        <x:v>42339</x:v>
      </x:c>
      <x:c r="J1340" s="3" t="n">
        <x:v>43382</x:v>
      </x:c>
      <x:c r="K13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1">
      <x:c r="A1341" t="str">
        <x:v>Microsoft SQL Server 2012</x:v>
      </x:c>
      <x:c r="B1341" t="str">
        <x:v>Business Intelligence</x:v>
      </x:c>
      <x:c r="C1341" t="str">
        <x:v>Service Pack 4</x:v>
      </x:c>
      <x:c r="D1341" t="str">
        <x:v>Fixed</x:v>
      </x:c>
      <x:c r="E1341" s="3" t="n">
        <x:v>41049</x:v>
      </x:c>
      <x:c r="F1341" s="3" t="n">
        <x:v>42927</x:v>
      </x:c>
      <x:c r="G1341" s="3" t="n">
        <x:v>44754</x:v>
      </x:c>
      <x:c r="H1341" s="3" t="n">
        <x:v/>
      </x:c>
      <x:c r="I1341" s="3" t="n">
        <x:v>43013</x:v>
      </x:c>
      <x:c r="J1341" s="3" t="n">
        <x:v>44754</x:v>
      </x:c>
      <x:c r="K13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2">
      <x:c r="A1342" t="str">
        <x:v>Microsoft SQL Server 2012</x:v>
      </x:c>
      <x:c r="B1342" t="str">
        <x:v>Business Intelligence</x:v>
      </x:c>
      <x:c r="C1342" t="str">
        <x:v>Extended Security Update Year 1</x:v>
      </x:c>
      <x:c r="D1342" t="str">
        <x:v>Fixed</x:v>
      </x:c>
      <x:c r="E1342" s="3" t="n">
        <x:v>41049</x:v>
      </x:c>
      <x:c r="F1342" s="3" t="n">
        <x:v>42927</x:v>
      </x:c>
      <x:c r="G1342" s="3" t="n">
        <x:v>44754</x:v>
      </x:c>
      <x:c r="H1342" s="3" t="n">
        <x:v/>
      </x:c>
      <x:c r="I1342" s="3" t="n">
        <x:v>44755</x:v>
      </x:c>
      <x:c r="J1342" s="3" t="n">
        <x:v>45118</x:v>
      </x:c>
      <x:c r="K13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3">
      <x:c r="A1343" t="str">
        <x:v>Microsoft SQL Server 2012</x:v>
      </x:c>
      <x:c r="B1343" t="str">
        <x:v>Business Intelligence</x:v>
      </x:c>
      <x:c r="C1343" t="str">
        <x:v>Extended Security Update Year 2</x:v>
      </x:c>
      <x:c r="D1343" t="str">
        <x:v>Fixed</x:v>
      </x:c>
      <x:c r="E1343" s="3" t="n">
        <x:v>41049</x:v>
      </x:c>
      <x:c r="F1343" s="3" t="n">
        <x:v>42927</x:v>
      </x:c>
      <x:c r="G1343" s="3" t="n">
        <x:v>44754</x:v>
      </x:c>
      <x:c r="H1343" s="3" t="n">
        <x:v/>
      </x:c>
      <x:c r="I1343" s="3" t="n">
        <x:v>45119</x:v>
      </x:c>
      <x:c r="J1343" s="3" t="n">
        <x:v>45482</x:v>
      </x:c>
      <x:c r="K13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4">
      <x:c r="A1344" t="str">
        <x:v>Microsoft SQL Server 2012</x:v>
      </x:c>
      <x:c r="B1344" t="str">
        <x:v>Business Intelligence</x:v>
      </x:c>
      <x:c r="C1344" t="str">
        <x:v>Extended Security Update Year 3</x:v>
      </x:c>
      <x:c r="D1344" t="str">
        <x:v>Fixed</x:v>
      </x:c>
      <x:c r="E1344" s="3" t="n">
        <x:v>41049</x:v>
      </x:c>
      <x:c r="F1344" s="3" t="n">
        <x:v>42927</x:v>
      </x:c>
      <x:c r="G1344" s="3" t="n">
        <x:v>44754</x:v>
      </x:c>
      <x:c r="H1344" s="3" t="n">
        <x:v/>
      </x:c>
      <x:c r="I1344" s="3" t="n">
        <x:v>45483</x:v>
      </x:c>
      <x:c r="J1344" s="3" t="n">
        <x:v>45846</x:v>
      </x:c>
      <x:c r="K13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5">
      <x:c r="A1345" t="str">
        <x:v>Microsoft SQL Server 2012</x:v>
      </x:c>
      <x:c r="B1345" t="str">
        <x:v>Developer</x:v>
      </x:c>
      <x:c r="C1345" t="str">
        <x:v>Original Release</x:v>
      </x:c>
      <x:c r="D1345" t="str">
        <x:v>Fixed</x:v>
      </x:c>
      <x:c r="E1345" s="3" t="n">
        <x:v>41049</x:v>
      </x:c>
      <x:c r="F1345" s="3" t="n">
        <x:v>42927</x:v>
      </x:c>
      <x:c r="G1345" s="3" t="n">
        <x:v>44754</x:v>
      </x:c>
      <x:c r="H1345" s="3" t="n">
        <x:v/>
      </x:c>
      <x:c r="I1345" s="3" t="n">
        <x:v>41049</x:v>
      </x:c>
      <x:c r="J1345" s="3" t="n">
        <x:v>41653</x:v>
      </x:c>
      <x:c r="K13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6">
      <x:c r="A1346" t="str">
        <x:v>Microsoft SQL Server 2012</x:v>
      </x:c>
      <x:c r="B1346" t="str">
        <x:v>Developer</x:v>
      </x:c>
      <x:c r="C1346" t="str">
        <x:v>Service Pack 1</x:v>
      </x:c>
      <x:c r="D1346" t="str">
        <x:v>Fixed</x:v>
      </x:c>
      <x:c r="E1346" s="3" t="n">
        <x:v>41049</x:v>
      </x:c>
      <x:c r="F1346" s="3" t="n">
        <x:v>42927</x:v>
      </x:c>
      <x:c r="G1346" s="3" t="n">
        <x:v>44754</x:v>
      </x:c>
      <x:c r="H1346" s="3" t="n">
        <x:v/>
      </x:c>
      <x:c r="I1346" s="3" t="n">
        <x:v>41220</x:v>
      </x:c>
      <x:c r="J1346" s="3" t="n">
        <x:v>42199</x:v>
      </x:c>
      <x:c r="K13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7">
      <x:c r="A1347" t="str">
        <x:v>Microsoft SQL Server 2012</x:v>
      </x:c>
      <x:c r="B1347" t="str">
        <x:v>Developer</x:v>
      </x:c>
      <x:c r="C1347" t="str">
        <x:v>Service Pack 2</x:v>
      </x:c>
      <x:c r="D1347" t="str">
        <x:v>Fixed</x:v>
      </x:c>
      <x:c r="E1347" s="3" t="n">
        <x:v>41049</x:v>
      </x:c>
      <x:c r="F1347" s="3" t="n">
        <x:v>42927</x:v>
      </x:c>
      <x:c r="G1347" s="3" t="n">
        <x:v>44754</x:v>
      </x:c>
      <x:c r="H1347" s="3" t="n">
        <x:v/>
      </x:c>
      <x:c r="I1347" s="3" t="n">
        <x:v>41800</x:v>
      </x:c>
      <x:c r="J1347" s="3" t="n">
        <x:v>42745</x:v>
      </x:c>
      <x:c r="K13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8">
      <x:c r="A1348" t="str">
        <x:v>Microsoft SQL Server 2012</x:v>
      </x:c>
      <x:c r="B1348" t="str">
        <x:v>Developer</x:v>
      </x:c>
      <x:c r="C1348" t="str">
        <x:v>Service Pack 3</x:v>
      </x:c>
      <x:c r="D1348" t="str">
        <x:v>Fixed</x:v>
      </x:c>
      <x:c r="E1348" s="3" t="n">
        <x:v>41049</x:v>
      </x:c>
      <x:c r="F1348" s="3" t="n">
        <x:v>42927</x:v>
      </x:c>
      <x:c r="G1348" s="3" t="n">
        <x:v>44754</x:v>
      </x:c>
      <x:c r="H1348" s="3" t="n">
        <x:v/>
      </x:c>
      <x:c r="I1348" s="3" t="n">
        <x:v>42339</x:v>
      </x:c>
      <x:c r="J1348" s="3" t="n">
        <x:v>43382</x:v>
      </x:c>
      <x:c r="K13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9">
      <x:c r="A1349" t="str">
        <x:v>Microsoft SQL Server 2012</x:v>
      </x:c>
      <x:c r="B1349" t="str">
        <x:v>Developer</x:v>
      </x:c>
      <x:c r="C1349" t="str">
        <x:v>Service Pack 4</x:v>
      </x:c>
      <x:c r="D1349" t="str">
        <x:v>Fixed</x:v>
      </x:c>
      <x:c r="E1349" s="3" t="n">
        <x:v>41049</x:v>
      </x:c>
      <x:c r="F1349" s="3" t="n">
        <x:v>42927</x:v>
      </x:c>
      <x:c r="G1349" s="3" t="n">
        <x:v>44754</x:v>
      </x:c>
      <x:c r="H1349" s="3" t="n">
        <x:v/>
      </x:c>
      <x:c r="I1349" s="3" t="n">
        <x:v>43013</x:v>
      </x:c>
      <x:c r="J1349" s="3" t="n">
        <x:v>44754</x:v>
      </x:c>
      <x:c r="K13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0">
      <x:c r="A1350" t="str">
        <x:v>Microsoft SQL Server 2012</x:v>
      </x:c>
      <x:c r="B1350" t="str">
        <x:v>Developer</x:v>
      </x:c>
      <x:c r="C1350" t="str">
        <x:v>Extended Security Update Year 1</x:v>
      </x:c>
      <x:c r="D1350" t="str">
        <x:v>Fixed</x:v>
      </x:c>
      <x:c r="E1350" s="3" t="n">
        <x:v>41049</x:v>
      </x:c>
      <x:c r="F1350" s="3" t="n">
        <x:v>42927</x:v>
      </x:c>
      <x:c r="G1350" s="3" t="n">
        <x:v>44754</x:v>
      </x:c>
      <x:c r="H1350" s="3" t="n">
        <x:v/>
      </x:c>
      <x:c r="I1350" s="3" t="n">
        <x:v>44755</x:v>
      </x:c>
      <x:c r="J1350" s="3" t="n">
        <x:v>45118</x:v>
      </x:c>
      <x:c r="K13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1">
      <x:c r="A1351" t="str">
        <x:v>Microsoft SQL Server 2012</x:v>
      </x:c>
      <x:c r="B1351" t="str">
        <x:v>Developer</x:v>
      </x:c>
      <x:c r="C1351" t="str">
        <x:v>Extended Security Update Year 2</x:v>
      </x:c>
      <x:c r="D1351" t="str">
        <x:v>Fixed</x:v>
      </x:c>
      <x:c r="E1351" s="3" t="n">
        <x:v>41049</x:v>
      </x:c>
      <x:c r="F1351" s="3" t="n">
        <x:v>42927</x:v>
      </x:c>
      <x:c r="G1351" s="3" t="n">
        <x:v>44754</x:v>
      </x:c>
      <x:c r="H1351" s="3" t="n">
        <x:v/>
      </x:c>
      <x:c r="I1351" s="3" t="n">
        <x:v>45119</x:v>
      </x:c>
      <x:c r="J1351" s="3" t="n">
        <x:v>45482</x:v>
      </x:c>
      <x:c r="K13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2">
      <x:c r="A1352" t="str">
        <x:v>Microsoft SQL Server 2012</x:v>
      </x:c>
      <x:c r="B1352" t="str">
        <x:v>Developer</x:v>
      </x:c>
      <x:c r="C1352" t="str">
        <x:v>Extended Security Update Year 3</x:v>
      </x:c>
      <x:c r="D1352" t="str">
        <x:v>Fixed</x:v>
      </x:c>
      <x:c r="E1352" s="3" t="n">
        <x:v>41049</x:v>
      </x:c>
      <x:c r="F1352" s="3" t="n">
        <x:v>42927</x:v>
      </x:c>
      <x:c r="G1352" s="3" t="n">
        <x:v>44754</x:v>
      </x:c>
      <x:c r="H1352" s="3" t="n">
        <x:v/>
      </x:c>
      <x:c r="I1352" s="3" t="n">
        <x:v>45483</x:v>
      </x:c>
      <x:c r="J1352" s="3" t="n">
        <x:v>45846</x:v>
      </x:c>
      <x:c r="K13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3">
      <x:c r="A1353" t="str">
        <x:v>Microsoft SQL Server 2012</x:v>
      </x:c>
      <x:c r="B1353" t="str">
        <x:v>Enterprise</x:v>
      </x:c>
      <x:c r="C1353" t="str">
        <x:v>Original Release</x:v>
      </x:c>
      <x:c r="D1353" t="str">
        <x:v>Fixed</x:v>
      </x:c>
      <x:c r="E1353" s="3" t="n">
        <x:v>41049</x:v>
      </x:c>
      <x:c r="F1353" s="3" t="n">
        <x:v>42927</x:v>
      </x:c>
      <x:c r="G1353" s="3" t="n">
        <x:v>44754</x:v>
      </x:c>
      <x:c r="H1353" s="3" t="n">
        <x:v/>
      </x:c>
      <x:c r="I1353" s="3" t="n">
        <x:v>41049</x:v>
      </x:c>
      <x:c r="J1353" s="3" t="n">
        <x:v>41653</x:v>
      </x:c>
      <x:c r="K13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4">
      <x:c r="A1354" t="str">
        <x:v>Microsoft SQL Server 2012</x:v>
      </x:c>
      <x:c r="B1354" t="str">
        <x:v>Enterprise</x:v>
      </x:c>
      <x:c r="C1354" t="str">
        <x:v>Service Pack 1</x:v>
      </x:c>
      <x:c r="D1354" t="str">
        <x:v>Fixed</x:v>
      </x:c>
      <x:c r="E1354" s="3" t="n">
        <x:v>41049</x:v>
      </x:c>
      <x:c r="F1354" s="3" t="n">
        <x:v>42927</x:v>
      </x:c>
      <x:c r="G1354" s="3" t="n">
        <x:v>44754</x:v>
      </x:c>
      <x:c r="H1354" s="3" t="n">
        <x:v/>
      </x:c>
      <x:c r="I1354" s="3" t="n">
        <x:v>41220</x:v>
      </x:c>
      <x:c r="J1354" s="3" t="n">
        <x:v>42199</x:v>
      </x:c>
      <x:c r="K13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5">
      <x:c r="A1355" t="str">
        <x:v>Microsoft SQL Server 2012</x:v>
      </x:c>
      <x:c r="B1355" t="str">
        <x:v>Enterprise</x:v>
      </x:c>
      <x:c r="C1355" t="str">
        <x:v>Service Pack 2</x:v>
      </x:c>
      <x:c r="D1355" t="str">
        <x:v>Fixed</x:v>
      </x:c>
      <x:c r="E1355" s="3" t="n">
        <x:v>41049</x:v>
      </x:c>
      <x:c r="F1355" s="3" t="n">
        <x:v>42927</x:v>
      </x:c>
      <x:c r="G1355" s="3" t="n">
        <x:v>44754</x:v>
      </x:c>
      <x:c r="H1355" s="3" t="n">
        <x:v/>
      </x:c>
      <x:c r="I1355" s="3" t="n">
        <x:v>41800</x:v>
      </x:c>
      <x:c r="J1355" s="3" t="n">
        <x:v>42745</x:v>
      </x:c>
      <x:c r="K13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6">
      <x:c r="A1356" t="str">
        <x:v>Microsoft SQL Server 2012</x:v>
      </x:c>
      <x:c r="B1356" t="str">
        <x:v>Enterprise</x:v>
      </x:c>
      <x:c r="C1356" t="str">
        <x:v>Service Pack 3</x:v>
      </x:c>
      <x:c r="D1356" t="str">
        <x:v>Fixed</x:v>
      </x:c>
      <x:c r="E1356" s="3" t="n">
        <x:v>41049</x:v>
      </x:c>
      <x:c r="F1356" s="3" t="n">
        <x:v>42927</x:v>
      </x:c>
      <x:c r="G1356" s="3" t="n">
        <x:v>44754</x:v>
      </x:c>
      <x:c r="H1356" s="3" t="n">
        <x:v/>
      </x:c>
      <x:c r="I1356" s="3" t="n">
        <x:v>42339</x:v>
      </x:c>
      <x:c r="J1356" s="3" t="n">
        <x:v>43382</x:v>
      </x:c>
      <x:c r="K13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7">
      <x:c r="A1357" t="str">
        <x:v>Microsoft SQL Server 2012</x:v>
      </x:c>
      <x:c r="B1357" t="str">
        <x:v>Enterprise</x:v>
      </x:c>
      <x:c r="C1357" t="str">
        <x:v>Service Pack 4</x:v>
      </x:c>
      <x:c r="D1357" t="str">
        <x:v>Fixed</x:v>
      </x:c>
      <x:c r="E1357" s="3" t="n">
        <x:v>41049</x:v>
      </x:c>
      <x:c r="F1357" s="3" t="n">
        <x:v>42927</x:v>
      </x:c>
      <x:c r="G1357" s="3" t="n">
        <x:v>44754</x:v>
      </x:c>
      <x:c r="H1357" s="3" t="n">
        <x:v/>
      </x:c>
      <x:c r="I1357" s="3" t="n">
        <x:v>43013</x:v>
      </x:c>
      <x:c r="J1357" s="3" t="n">
        <x:v>44754</x:v>
      </x:c>
      <x:c r="K13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8">
      <x:c r="A1358" t="str">
        <x:v>Microsoft SQL Server 2012</x:v>
      </x:c>
      <x:c r="B1358" t="str">
        <x:v>Enterprise</x:v>
      </x:c>
      <x:c r="C1358" t="str">
        <x:v>Extended Security Update Year 1</x:v>
      </x:c>
      <x:c r="D1358" t="str">
        <x:v>Fixed</x:v>
      </x:c>
      <x:c r="E1358" s="3" t="n">
        <x:v>41049</x:v>
      </x:c>
      <x:c r="F1358" s="3" t="n">
        <x:v>42927</x:v>
      </x:c>
      <x:c r="G1358" s="3" t="n">
        <x:v>44754</x:v>
      </x:c>
      <x:c r="H1358" s="3" t="n">
        <x:v/>
      </x:c>
      <x:c r="I1358" s="3" t="n">
        <x:v>44755</x:v>
      </x:c>
      <x:c r="J1358" s="3" t="n">
        <x:v>45118</x:v>
      </x:c>
      <x:c r="K13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9">
      <x:c r="A1359" t="str">
        <x:v>Microsoft SQL Server 2012</x:v>
      </x:c>
      <x:c r="B1359" t="str">
        <x:v>Enterprise</x:v>
      </x:c>
      <x:c r="C1359" t="str">
        <x:v>Extended Security Update Year 2</x:v>
      </x:c>
      <x:c r="D1359" t="str">
        <x:v>Fixed</x:v>
      </x:c>
      <x:c r="E1359" s="3" t="n">
        <x:v>41049</x:v>
      </x:c>
      <x:c r="F1359" s="3" t="n">
        <x:v>42927</x:v>
      </x:c>
      <x:c r="G1359" s="3" t="n">
        <x:v>44754</x:v>
      </x:c>
      <x:c r="H1359" s="3" t="n">
        <x:v/>
      </x:c>
      <x:c r="I1359" s="3" t="n">
        <x:v>45119</x:v>
      </x:c>
      <x:c r="J1359" s="3" t="n">
        <x:v>45482</x:v>
      </x:c>
      <x:c r="K13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0">
      <x:c r="A1360" t="str">
        <x:v>Microsoft SQL Server 2012</x:v>
      </x:c>
      <x:c r="B1360" t="str">
        <x:v>Enterprise</x:v>
      </x:c>
      <x:c r="C1360" t="str">
        <x:v>Extended Security Update Year 3</x:v>
      </x:c>
      <x:c r="D1360" t="str">
        <x:v>Fixed</x:v>
      </x:c>
      <x:c r="E1360" s="3" t="n">
        <x:v>41049</x:v>
      </x:c>
      <x:c r="F1360" s="3" t="n">
        <x:v>42927</x:v>
      </x:c>
      <x:c r="G1360" s="3" t="n">
        <x:v>44754</x:v>
      </x:c>
      <x:c r="H1360" s="3" t="n">
        <x:v/>
      </x:c>
      <x:c r="I1360" s="3" t="n">
        <x:v>45483</x:v>
      </x:c>
      <x:c r="J1360" s="3" t="n">
        <x:v>45846</x:v>
      </x:c>
      <x:c r="K13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1">
      <x:c r="A1361" t="str">
        <x:v>Microsoft SQL Server 2012</x:v>
      </x:c>
      <x:c r="B1361" t="str">
        <x:v>Enterprise Core</x:v>
      </x:c>
      <x:c r="C1361" t="str">
        <x:v>Original Release</x:v>
      </x:c>
      <x:c r="D1361" t="str">
        <x:v>Fixed</x:v>
      </x:c>
      <x:c r="E1361" s="3" t="n">
        <x:v>41049</x:v>
      </x:c>
      <x:c r="F1361" s="3" t="n">
        <x:v>42927</x:v>
      </x:c>
      <x:c r="G1361" s="3" t="n">
        <x:v>44754</x:v>
      </x:c>
      <x:c r="H1361" s="3" t="n">
        <x:v/>
      </x:c>
      <x:c r="I1361" s="3" t="n">
        <x:v>41049</x:v>
      </x:c>
      <x:c r="J1361" s="3" t="n">
        <x:v>41653</x:v>
      </x:c>
      <x:c r="K13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2">
      <x:c r="A1362" t="str">
        <x:v>Microsoft SQL Server 2012</x:v>
      </x:c>
      <x:c r="B1362" t="str">
        <x:v>Enterprise Core</x:v>
      </x:c>
      <x:c r="C1362" t="str">
        <x:v>Service Pack 1</x:v>
      </x:c>
      <x:c r="D1362" t="str">
        <x:v>Fixed</x:v>
      </x:c>
      <x:c r="E1362" s="3" t="n">
        <x:v>41049</x:v>
      </x:c>
      <x:c r="F1362" s="3" t="n">
        <x:v>42927</x:v>
      </x:c>
      <x:c r="G1362" s="3" t="n">
        <x:v>44754</x:v>
      </x:c>
      <x:c r="H1362" s="3" t="n">
        <x:v/>
      </x:c>
      <x:c r="I1362" s="3" t="n">
        <x:v>41220</x:v>
      </x:c>
      <x:c r="J1362" s="3" t="n">
        <x:v>42199</x:v>
      </x:c>
      <x:c r="K13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3">
      <x:c r="A1363" t="str">
        <x:v>Microsoft SQL Server 2012</x:v>
      </x:c>
      <x:c r="B1363" t="str">
        <x:v>Enterprise Core</x:v>
      </x:c>
      <x:c r="C1363" t="str">
        <x:v>Service Pack 2</x:v>
      </x:c>
      <x:c r="D1363" t="str">
        <x:v>Fixed</x:v>
      </x:c>
      <x:c r="E1363" s="3" t="n">
        <x:v>41049</x:v>
      </x:c>
      <x:c r="F1363" s="3" t="n">
        <x:v>42927</x:v>
      </x:c>
      <x:c r="G1363" s="3" t="n">
        <x:v>44754</x:v>
      </x:c>
      <x:c r="H1363" s="3" t="n">
        <x:v/>
      </x:c>
      <x:c r="I1363" s="3" t="n">
        <x:v>41800</x:v>
      </x:c>
      <x:c r="J1363" s="3" t="n">
        <x:v>42745</x:v>
      </x:c>
      <x:c r="K13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4">
      <x:c r="A1364" t="str">
        <x:v>Microsoft SQL Server 2012</x:v>
      </x:c>
      <x:c r="B1364" t="str">
        <x:v>Enterprise Core</x:v>
      </x:c>
      <x:c r="C1364" t="str">
        <x:v>Service Pack 3</x:v>
      </x:c>
      <x:c r="D1364" t="str">
        <x:v>Fixed</x:v>
      </x:c>
      <x:c r="E1364" s="3" t="n">
        <x:v>41049</x:v>
      </x:c>
      <x:c r="F1364" s="3" t="n">
        <x:v>42927</x:v>
      </x:c>
      <x:c r="G1364" s="3" t="n">
        <x:v>44754</x:v>
      </x:c>
      <x:c r="H1364" s="3" t="n">
        <x:v/>
      </x:c>
      <x:c r="I1364" s="3" t="n">
        <x:v>42339</x:v>
      </x:c>
      <x:c r="J1364" s="3" t="n">
        <x:v>43382</x:v>
      </x:c>
      <x:c r="K13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5">
      <x:c r="A1365" t="str">
        <x:v>Microsoft SQL Server 2012</x:v>
      </x:c>
      <x:c r="B1365" t="str">
        <x:v>Enterprise Core</x:v>
      </x:c>
      <x:c r="C1365" t="str">
        <x:v>Service Pack 4</x:v>
      </x:c>
      <x:c r="D1365" t="str">
        <x:v>Fixed</x:v>
      </x:c>
      <x:c r="E1365" s="3" t="n">
        <x:v>41049</x:v>
      </x:c>
      <x:c r="F1365" s="3" t="n">
        <x:v>42927</x:v>
      </x:c>
      <x:c r="G1365" s="3" t="n">
        <x:v>44754</x:v>
      </x:c>
      <x:c r="H1365" s="3" t="n">
        <x:v/>
      </x:c>
      <x:c r="I1365" s="3" t="n">
        <x:v>43013</x:v>
      </x:c>
      <x:c r="J1365" s="3" t="n">
        <x:v>44754</x:v>
      </x:c>
      <x:c r="K13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6">
      <x:c r="A1366" t="str">
        <x:v>Microsoft SQL Server 2012</x:v>
      </x:c>
      <x:c r="B1366" t="str">
        <x:v>Enterprise Core</x:v>
      </x:c>
      <x:c r="C1366" t="str">
        <x:v>Extended Security Update Year 1</x:v>
      </x:c>
      <x:c r="D1366" t="str">
        <x:v>Fixed</x:v>
      </x:c>
      <x:c r="E1366" s="3" t="n">
        <x:v>41049</x:v>
      </x:c>
      <x:c r="F1366" s="3" t="n">
        <x:v>42927</x:v>
      </x:c>
      <x:c r="G1366" s="3" t="n">
        <x:v>44754</x:v>
      </x:c>
      <x:c r="H1366" s="3" t="n">
        <x:v/>
      </x:c>
      <x:c r="I1366" s="3" t="n">
        <x:v>44755</x:v>
      </x:c>
      <x:c r="J1366" s="3" t="n">
        <x:v>45118</x:v>
      </x:c>
      <x:c r="K136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7">
      <x:c r="A1367" t="str">
        <x:v>Microsoft SQL Server 2012</x:v>
      </x:c>
      <x:c r="B1367" t="str">
        <x:v>Enterprise Core</x:v>
      </x:c>
      <x:c r="C1367" t="str">
        <x:v>Extended Security Update Year 2</x:v>
      </x:c>
      <x:c r="D1367" t="str">
        <x:v>Fixed</x:v>
      </x:c>
      <x:c r="E1367" s="3" t="n">
        <x:v>41049</x:v>
      </x:c>
      <x:c r="F1367" s="3" t="n">
        <x:v>42927</x:v>
      </x:c>
      <x:c r="G1367" s="3" t="n">
        <x:v>44754</x:v>
      </x:c>
      <x:c r="H1367" s="3" t="n">
        <x:v/>
      </x:c>
      <x:c r="I1367" s="3" t="n">
        <x:v>45119</x:v>
      </x:c>
      <x:c r="J1367" s="3" t="n">
        <x:v>45482</x:v>
      </x:c>
      <x:c r="K136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8">
      <x:c r="A1368" t="str">
        <x:v>Microsoft SQL Server 2012</x:v>
      </x:c>
      <x:c r="B1368" t="str">
        <x:v>Enterprise Core</x:v>
      </x:c>
      <x:c r="C1368" t="str">
        <x:v>Extended Security Update Year 3</x:v>
      </x:c>
      <x:c r="D1368" t="str">
        <x:v>Fixed</x:v>
      </x:c>
      <x:c r="E1368" s="3" t="n">
        <x:v>41049</x:v>
      </x:c>
      <x:c r="F1368" s="3" t="n">
        <x:v>42927</x:v>
      </x:c>
      <x:c r="G1368" s="3" t="n">
        <x:v>44754</x:v>
      </x:c>
      <x:c r="H1368" s="3" t="n">
        <x:v/>
      </x:c>
      <x:c r="I1368" s="3" t="n">
        <x:v>45483</x:v>
      </x:c>
      <x:c r="J1368" s="3" t="n">
        <x:v>45846</x:v>
      </x:c>
      <x:c r="K136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9">
      <x:c r="A1369" t="str">
        <x:v>Microsoft SQL Server 2012</x:v>
      </x:c>
      <x:c r="B1369" t="str">
        <x:v>Express</x:v>
      </x:c>
      <x:c r="C1369" t="str">
        <x:v>Original Release</x:v>
      </x:c>
      <x:c r="D1369" t="str">
        <x:v>Fixed</x:v>
      </x:c>
      <x:c r="E1369" s="3" t="n">
        <x:v>41049</x:v>
      </x:c>
      <x:c r="F1369" s="3" t="n">
        <x:v>42927</x:v>
      </x:c>
      <x:c r="G1369" s="3" t="n">
        <x:v>44754</x:v>
      </x:c>
      <x:c r="H1369" s="3" t="n">
        <x:v/>
      </x:c>
      <x:c r="I1369" s="3" t="n">
        <x:v>41049</x:v>
      </x:c>
      <x:c r="J1369" s="3" t="n">
        <x:v>41653</x:v>
      </x:c>
      <x:c r="K136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0">
      <x:c r="A1370" t="str">
        <x:v>Microsoft SQL Server 2012</x:v>
      </x:c>
      <x:c r="B1370" t="str">
        <x:v>Express</x:v>
      </x:c>
      <x:c r="C1370" t="str">
        <x:v>Service Pack 1</x:v>
      </x:c>
      <x:c r="D1370" t="str">
        <x:v>Fixed</x:v>
      </x:c>
      <x:c r="E1370" s="3" t="n">
        <x:v>41049</x:v>
      </x:c>
      <x:c r="F1370" s="3" t="n">
        <x:v>42927</x:v>
      </x:c>
      <x:c r="G1370" s="3" t="n">
        <x:v>44754</x:v>
      </x:c>
      <x:c r="H1370" s="3" t="n">
        <x:v/>
      </x:c>
      <x:c r="I1370" s="3" t="n">
        <x:v>41220</x:v>
      </x:c>
      <x:c r="J1370" s="3" t="n">
        <x:v>42199</x:v>
      </x:c>
      <x:c r="K137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1">
      <x:c r="A1371" t="str">
        <x:v>Microsoft SQL Server 2012</x:v>
      </x:c>
      <x:c r="B1371" t="str">
        <x:v>Express</x:v>
      </x:c>
      <x:c r="C1371" t="str">
        <x:v>Service Pack 2</x:v>
      </x:c>
      <x:c r="D1371" t="str">
        <x:v>Fixed</x:v>
      </x:c>
      <x:c r="E1371" s="3" t="n">
        <x:v>41049</x:v>
      </x:c>
      <x:c r="F1371" s="3" t="n">
        <x:v>42927</x:v>
      </x:c>
      <x:c r="G1371" s="3" t="n">
        <x:v>44754</x:v>
      </x:c>
      <x:c r="H1371" s="3" t="n">
        <x:v/>
      </x:c>
      <x:c r="I1371" s="3" t="n">
        <x:v>41800</x:v>
      </x:c>
      <x:c r="J1371" s="3" t="n">
        <x:v>42745</x:v>
      </x:c>
      <x:c r="K137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2">
      <x:c r="A1372" t="str">
        <x:v>Microsoft SQL Server 2012</x:v>
      </x:c>
      <x:c r="B1372" t="str">
        <x:v>Express</x:v>
      </x:c>
      <x:c r="C1372" t="str">
        <x:v>Service Pack 3</x:v>
      </x:c>
      <x:c r="D1372" t="str">
        <x:v>Fixed</x:v>
      </x:c>
      <x:c r="E1372" s="3" t="n">
        <x:v>41049</x:v>
      </x:c>
      <x:c r="F1372" s="3" t="n">
        <x:v>42927</x:v>
      </x:c>
      <x:c r="G1372" s="3" t="n">
        <x:v>44754</x:v>
      </x:c>
      <x:c r="H1372" s="3" t="n">
        <x:v/>
      </x:c>
      <x:c r="I1372" s="3" t="n">
        <x:v>42339</x:v>
      </x:c>
      <x:c r="J1372" s="3" t="n">
        <x:v>43382</x:v>
      </x:c>
      <x:c r="K137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3">
      <x:c r="A1373" t="str">
        <x:v>Microsoft SQL Server 2012</x:v>
      </x:c>
      <x:c r="B1373" t="str">
        <x:v>Express</x:v>
      </x:c>
      <x:c r="C1373" t="str">
        <x:v>Service Pack 4</x:v>
      </x:c>
      <x:c r="D1373" t="str">
        <x:v>Fixed</x:v>
      </x:c>
      <x:c r="E1373" s="3" t="n">
        <x:v>41049</x:v>
      </x:c>
      <x:c r="F1373" s="3" t="n">
        <x:v>42927</x:v>
      </x:c>
      <x:c r="G1373" s="3" t="n">
        <x:v>44754</x:v>
      </x:c>
      <x:c r="H1373" s="3" t="n">
        <x:v/>
      </x:c>
      <x:c r="I1373" s="3" t="n">
        <x:v>43013</x:v>
      </x:c>
      <x:c r="J1373" s="3" t="n">
        <x:v>44754</x:v>
      </x:c>
      <x:c r="K137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4">
      <x:c r="A1374" t="str">
        <x:v>Microsoft SQL Server 2012</x:v>
      </x:c>
      <x:c r="B1374" t="str">
        <x:v>Express</x:v>
      </x:c>
      <x:c r="C1374" t="str">
        <x:v>Extended Security Update Year 1</x:v>
      </x:c>
      <x:c r="D1374" t="str">
        <x:v>Fixed</x:v>
      </x:c>
      <x:c r="E1374" s="3" t="n">
        <x:v>41049</x:v>
      </x:c>
      <x:c r="F1374" s="3" t="n">
        <x:v>42927</x:v>
      </x:c>
      <x:c r="G1374" s="3" t="n">
        <x:v>44754</x:v>
      </x:c>
      <x:c r="H1374" s="3" t="n">
        <x:v/>
      </x:c>
      <x:c r="I1374" s="3" t="n">
        <x:v>44755</x:v>
      </x:c>
      <x:c r="J1374" s="3" t="n">
        <x:v>45118</x:v>
      </x:c>
      <x:c r="K137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5">
      <x:c r="A1375" t="str">
        <x:v>Microsoft SQL Server 2012</x:v>
      </x:c>
      <x:c r="B1375" t="str">
        <x:v>Express</x:v>
      </x:c>
      <x:c r="C1375" t="str">
        <x:v>Extended Security Update Year 2</x:v>
      </x:c>
      <x:c r="D1375" t="str">
        <x:v>Fixed</x:v>
      </x:c>
      <x:c r="E1375" s="3" t="n">
        <x:v>41049</x:v>
      </x:c>
      <x:c r="F1375" s="3" t="n">
        <x:v>42927</x:v>
      </x:c>
      <x:c r="G1375" s="3" t="n">
        <x:v>44754</x:v>
      </x:c>
      <x:c r="H1375" s="3" t="n">
        <x:v/>
      </x:c>
      <x:c r="I1375" s="3" t="n">
        <x:v>45119</x:v>
      </x:c>
      <x:c r="J1375" s="3" t="n">
        <x:v>45482</x:v>
      </x:c>
      <x:c r="K137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6">
      <x:c r="A1376" t="str">
        <x:v>Microsoft SQL Server 2012</x:v>
      </x:c>
      <x:c r="B1376" t="str">
        <x:v>Express</x:v>
      </x:c>
      <x:c r="C1376" t="str">
        <x:v>Extended Security Update Year 3</x:v>
      </x:c>
      <x:c r="D1376" t="str">
        <x:v>Fixed</x:v>
      </x:c>
      <x:c r="E1376" s="3" t="n">
        <x:v>41049</x:v>
      </x:c>
      <x:c r="F1376" s="3" t="n">
        <x:v>42927</x:v>
      </x:c>
      <x:c r="G1376" s="3" t="n">
        <x:v>44754</x:v>
      </x:c>
      <x:c r="H1376" s="3" t="n">
        <x:v/>
      </x:c>
      <x:c r="I1376" s="3" t="n">
        <x:v>45483</x:v>
      </x:c>
      <x:c r="J1376" s="3" t="n">
        <x:v>45846</x:v>
      </x:c>
      <x:c r="K137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7">
      <x:c r="A1377" t="str">
        <x:v>Microsoft SQL Server 2012</x:v>
      </x:c>
      <x:c r="B1377" t="str">
        <x:v>for Embedded Systems</x:v>
      </x:c>
      <x:c r="C1377" t="str">
        <x:v>Original Release</x:v>
      </x:c>
      <x:c r="D1377" t="str">
        <x:v>Fixed</x:v>
      </x:c>
      <x:c r="E1377" s="3" t="n">
        <x:v>41049</x:v>
      </x:c>
      <x:c r="F1377" s="3" t="n">
        <x:v>42927</x:v>
      </x:c>
      <x:c r="G1377" s="3" t="n">
        <x:v>44754</x:v>
      </x:c>
      <x:c r="H1377" s="3" t="n">
        <x:v/>
      </x:c>
      <x:c r="I1377" s="3" t="n">
        <x:v>41049</x:v>
      </x:c>
      <x:c r="J1377" s="3" t="n">
        <x:v>41653</x:v>
      </x:c>
      <x:c r="K137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8">
      <x:c r="A1378" t="str">
        <x:v>Microsoft SQL Server 2012</x:v>
      </x:c>
      <x:c r="B1378" t="str">
        <x:v>for Embedded Systems</x:v>
      </x:c>
      <x:c r="C1378" t="str">
        <x:v>Service Pack 1</x:v>
      </x:c>
      <x:c r="D1378" t="str">
        <x:v>Fixed</x:v>
      </x:c>
      <x:c r="E1378" s="3" t="n">
        <x:v>41049</x:v>
      </x:c>
      <x:c r="F1378" s="3" t="n">
        <x:v>42927</x:v>
      </x:c>
      <x:c r="G1378" s="3" t="n">
        <x:v>44754</x:v>
      </x:c>
      <x:c r="H1378" s="3" t="n">
        <x:v/>
      </x:c>
      <x:c r="I1378" s="3" t="n">
        <x:v>41220</x:v>
      </x:c>
      <x:c r="J1378" s="3" t="n">
        <x:v>42199</x:v>
      </x:c>
      <x:c r="K137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9">
      <x:c r="A1379" t="str">
        <x:v>Microsoft SQL Server 2012</x:v>
      </x:c>
      <x:c r="B1379" t="str">
        <x:v>for Embedded Systems</x:v>
      </x:c>
      <x:c r="C1379" t="str">
        <x:v>Service Pack 2</x:v>
      </x:c>
      <x:c r="D1379" t="str">
        <x:v>Fixed</x:v>
      </x:c>
      <x:c r="E1379" s="3" t="n">
        <x:v>41049</x:v>
      </x:c>
      <x:c r="F1379" s="3" t="n">
        <x:v>42927</x:v>
      </x:c>
      <x:c r="G1379" s="3" t="n">
        <x:v>44754</x:v>
      </x:c>
      <x:c r="H1379" s="3" t="n">
        <x:v/>
      </x:c>
      <x:c r="I1379" s="3" t="n">
        <x:v>41800</x:v>
      </x:c>
      <x:c r="J1379" s="3" t="n">
        <x:v>42745</x:v>
      </x:c>
      <x:c r="K137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0">
      <x:c r="A1380" t="str">
        <x:v>Microsoft SQL Server 2012</x:v>
      </x:c>
      <x:c r="B1380" t="str">
        <x:v>for Embedded Systems</x:v>
      </x:c>
      <x:c r="C1380" t="str">
        <x:v>Service Pack 3</x:v>
      </x:c>
      <x:c r="D1380" t="str">
        <x:v>Fixed</x:v>
      </x:c>
      <x:c r="E1380" s="3" t="n">
        <x:v>41049</x:v>
      </x:c>
      <x:c r="F1380" s="3" t="n">
        <x:v>42927</x:v>
      </x:c>
      <x:c r="G1380" s="3" t="n">
        <x:v>44754</x:v>
      </x:c>
      <x:c r="H1380" s="3" t="n">
        <x:v/>
      </x:c>
      <x:c r="I1380" s="3" t="n">
        <x:v>42339</x:v>
      </x:c>
      <x:c r="J1380" s="3" t="n">
        <x:v>43382</x:v>
      </x:c>
      <x:c r="K138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1">
      <x:c r="A1381" t="str">
        <x:v>Microsoft SQL Server 2012</x:v>
      </x:c>
      <x:c r="B1381" t="str">
        <x:v>for Embedded Systems</x:v>
      </x:c>
      <x:c r="C1381" t="str">
        <x:v>Service Pack 4</x:v>
      </x:c>
      <x:c r="D1381" t="str">
        <x:v>Fixed</x:v>
      </x:c>
      <x:c r="E1381" s="3" t="n">
        <x:v>41049</x:v>
      </x:c>
      <x:c r="F1381" s="3" t="n">
        <x:v>42927</x:v>
      </x:c>
      <x:c r="G1381" s="3" t="n">
        <x:v>44754</x:v>
      </x:c>
      <x:c r="H1381" s="3" t="n">
        <x:v/>
      </x:c>
      <x:c r="I1381" s="3" t="n">
        <x:v>43013</x:v>
      </x:c>
      <x:c r="J1381" s="3" t="n">
        <x:v>44754</x:v>
      </x:c>
      <x:c r="K138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2">
      <x:c r="A1382" t="str">
        <x:v>Microsoft SQL Server 2012</x:v>
      </x:c>
      <x:c r="B1382" t="str">
        <x:v>for Embedded Systems</x:v>
      </x:c>
      <x:c r="C1382" t="str">
        <x:v>Extended Security Update Year 1</x:v>
      </x:c>
      <x:c r="D1382" t="str">
        <x:v>Fixed</x:v>
      </x:c>
      <x:c r="E1382" s="3" t="n">
        <x:v>41049</x:v>
      </x:c>
      <x:c r="F1382" s="3" t="n">
        <x:v>42927</x:v>
      </x:c>
      <x:c r="G1382" s="3" t="n">
        <x:v>44754</x:v>
      </x:c>
      <x:c r="H1382" s="3" t="n">
        <x:v/>
      </x:c>
      <x:c r="I1382" s="3" t="n">
        <x:v>44755</x:v>
      </x:c>
      <x:c r="J1382" s="3" t="n">
        <x:v>45118</x:v>
      </x:c>
      <x:c r="K138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3">
      <x:c r="A1383" t="str">
        <x:v>Microsoft SQL Server 2012</x:v>
      </x:c>
      <x:c r="B1383" t="str">
        <x:v>for Embedded Systems</x:v>
      </x:c>
      <x:c r="C1383" t="str">
        <x:v>Extended Security Update Year 2</x:v>
      </x:c>
      <x:c r="D1383" t="str">
        <x:v>Fixed</x:v>
      </x:c>
      <x:c r="E1383" s="3" t="n">
        <x:v>41049</x:v>
      </x:c>
      <x:c r="F1383" s="3" t="n">
        <x:v>42927</x:v>
      </x:c>
      <x:c r="G1383" s="3" t="n">
        <x:v>44754</x:v>
      </x:c>
      <x:c r="H1383" s="3" t="n">
        <x:v/>
      </x:c>
      <x:c r="I1383" s="3" t="n">
        <x:v>45119</x:v>
      </x:c>
      <x:c r="J1383" s="3" t="n">
        <x:v>45482</x:v>
      </x:c>
      <x:c r="K138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4">
      <x:c r="A1384" t="str">
        <x:v>Microsoft SQL Server 2012</x:v>
      </x:c>
      <x:c r="B1384" t="str">
        <x:v>for Embedded Systems</x:v>
      </x:c>
      <x:c r="C1384" t="str">
        <x:v>Extended Security Update Year 3</x:v>
      </x:c>
      <x:c r="D1384" t="str">
        <x:v>Fixed</x:v>
      </x:c>
      <x:c r="E1384" s="3" t="n">
        <x:v>41049</x:v>
      </x:c>
      <x:c r="F1384" s="3" t="n">
        <x:v>42927</x:v>
      </x:c>
      <x:c r="G1384" s="3" t="n">
        <x:v>44754</x:v>
      </x:c>
      <x:c r="H1384" s="3" t="n">
        <x:v/>
      </x:c>
      <x:c r="I1384" s="3" t="n">
        <x:v>45483</x:v>
      </x:c>
      <x:c r="J1384" s="3" t="n">
        <x:v>45846</x:v>
      </x:c>
      <x:c r="K138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5">
      <x:c r="A1385" t="str">
        <x:v>Microsoft SQL Server 2012</x:v>
      </x:c>
      <x:c r="B1385" t="str">
        <x:v>Standard</x:v>
      </x:c>
      <x:c r="C1385" t="str">
        <x:v>Original Release</x:v>
      </x:c>
      <x:c r="D1385" t="str">
        <x:v>Fixed</x:v>
      </x:c>
      <x:c r="E1385" s="3" t="n">
        <x:v>41049</x:v>
      </x:c>
      <x:c r="F1385" s="3" t="n">
        <x:v>42927</x:v>
      </x:c>
      <x:c r="G1385" s="3" t="n">
        <x:v>44754</x:v>
      </x:c>
      <x:c r="H1385" s="3" t="n">
        <x:v/>
      </x:c>
      <x:c r="I1385" s="3" t="n">
        <x:v>41049</x:v>
      </x:c>
      <x:c r="J1385" s="3" t="n">
        <x:v>41653</x:v>
      </x:c>
      <x:c r="K138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6">
      <x:c r="A1386" t="str">
        <x:v>Microsoft SQL Server 2012</x:v>
      </x:c>
      <x:c r="B1386" t="str">
        <x:v>Standard</x:v>
      </x:c>
      <x:c r="C1386" t="str">
        <x:v>Service Pack 1</x:v>
      </x:c>
      <x:c r="D1386" t="str">
        <x:v>Fixed</x:v>
      </x:c>
      <x:c r="E1386" s="3" t="n">
        <x:v>41049</x:v>
      </x:c>
      <x:c r="F1386" s="3" t="n">
        <x:v>42927</x:v>
      </x:c>
      <x:c r="G1386" s="3" t="n">
        <x:v>44754</x:v>
      </x:c>
      <x:c r="H1386" s="3" t="n">
        <x:v/>
      </x:c>
      <x:c r="I1386" s="3" t="n">
        <x:v>41220</x:v>
      </x:c>
      <x:c r="J1386" s="3" t="n">
        <x:v>42199</x:v>
      </x:c>
      <x:c r="K138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7">
      <x:c r="A1387" t="str">
        <x:v>Microsoft SQL Server 2012</x:v>
      </x:c>
      <x:c r="B1387" t="str">
        <x:v>Standard</x:v>
      </x:c>
      <x:c r="C1387" t="str">
        <x:v>Service Pack 2</x:v>
      </x:c>
      <x:c r="D1387" t="str">
        <x:v>Fixed</x:v>
      </x:c>
      <x:c r="E1387" s="3" t="n">
        <x:v>41049</x:v>
      </x:c>
      <x:c r="F1387" s="3" t="n">
        <x:v>42927</x:v>
      </x:c>
      <x:c r="G1387" s="3" t="n">
        <x:v>44754</x:v>
      </x:c>
      <x:c r="H1387" s="3" t="n">
        <x:v/>
      </x:c>
      <x:c r="I1387" s="3" t="n">
        <x:v>41800</x:v>
      </x:c>
      <x:c r="J1387" s="3" t="n">
        <x:v>42745</x:v>
      </x:c>
      <x:c r="K138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8">
      <x:c r="A1388" t="str">
        <x:v>Microsoft SQL Server 2012</x:v>
      </x:c>
      <x:c r="B1388" t="str">
        <x:v>Standard</x:v>
      </x:c>
      <x:c r="C1388" t="str">
        <x:v>Service Pack 3</x:v>
      </x:c>
      <x:c r="D1388" t="str">
        <x:v>Fixed</x:v>
      </x:c>
      <x:c r="E1388" s="3" t="n">
        <x:v>41049</x:v>
      </x:c>
      <x:c r="F1388" s="3" t="n">
        <x:v>42927</x:v>
      </x:c>
      <x:c r="G1388" s="3" t="n">
        <x:v>44754</x:v>
      </x:c>
      <x:c r="H1388" s="3" t="n">
        <x:v/>
      </x:c>
      <x:c r="I1388" s="3" t="n">
        <x:v>42339</x:v>
      </x:c>
      <x:c r="J1388" s="3" t="n">
        <x:v>43382</x:v>
      </x:c>
      <x:c r="K138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9">
      <x:c r="A1389" t="str">
        <x:v>Microsoft SQL Server 2012</x:v>
      </x:c>
      <x:c r="B1389" t="str">
        <x:v>Standard</x:v>
      </x:c>
      <x:c r="C1389" t="str">
        <x:v>Service Pack 4</x:v>
      </x:c>
      <x:c r="D1389" t="str">
        <x:v>Fixed</x:v>
      </x:c>
      <x:c r="E1389" s="3" t="n">
        <x:v>41049</x:v>
      </x:c>
      <x:c r="F1389" s="3" t="n">
        <x:v>42927</x:v>
      </x:c>
      <x:c r="G1389" s="3" t="n">
        <x:v>44754</x:v>
      </x:c>
      <x:c r="H1389" s="3" t="n">
        <x:v/>
      </x:c>
      <x:c r="I1389" s="3" t="n">
        <x:v>43013</x:v>
      </x:c>
      <x:c r="J1389" s="3" t="n">
        <x:v>44754</x:v>
      </x:c>
      <x:c r="K138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0">
      <x:c r="A1390" t="str">
        <x:v>Microsoft SQL Server 2012</x:v>
      </x:c>
      <x:c r="B1390" t="str">
        <x:v>Standard</x:v>
      </x:c>
      <x:c r="C1390" t="str">
        <x:v>Extended Security Update Year 1</x:v>
      </x:c>
      <x:c r="D1390" t="str">
        <x:v>Fixed</x:v>
      </x:c>
      <x:c r="E1390" s="3" t="n">
        <x:v>41049</x:v>
      </x:c>
      <x:c r="F1390" s="3" t="n">
        <x:v>42927</x:v>
      </x:c>
      <x:c r="G1390" s="3" t="n">
        <x:v>44754</x:v>
      </x:c>
      <x:c r="H1390" s="3" t="n">
        <x:v/>
      </x:c>
      <x:c r="I1390" s="3" t="n">
        <x:v>44755</x:v>
      </x:c>
      <x:c r="J1390" s="3" t="n">
        <x:v>45118</x:v>
      </x:c>
      <x:c r="K139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1">
      <x:c r="A1391" t="str">
        <x:v>Microsoft SQL Server 2012</x:v>
      </x:c>
      <x:c r="B1391" t="str">
        <x:v>Standard</x:v>
      </x:c>
      <x:c r="C1391" t="str">
        <x:v>Extended Security Update Year 2</x:v>
      </x:c>
      <x:c r="D1391" t="str">
        <x:v>Fixed</x:v>
      </x:c>
      <x:c r="E1391" s="3" t="n">
        <x:v>41049</x:v>
      </x:c>
      <x:c r="F1391" s="3" t="n">
        <x:v>42927</x:v>
      </x:c>
      <x:c r="G1391" s="3" t="n">
        <x:v>44754</x:v>
      </x:c>
      <x:c r="H1391" s="3" t="n">
        <x:v/>
      </x:c>
      <x:c r="I1391" s="3" t="n">
        <x:v>45119</x:v>
      </x:c>
      <x:c r="J1391" s="3" t="n">
        <x:v>45482</x:v>
      </x:c>
      <x:c r="K139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2">
      <x:c r="A1392" t="str">
        <x:v>Microsoft SQL Server 2012</x:v>
      </x:c>
      <x:c r="B1392" t="str">
        <x:v>Standard</x:v>
      </x:c>
      <x:c r="C1392" t="str">
        <x:v>Extended Security Update Year 3</x:v>
      </x:c>
      <x:c r="D1392" t="str">
        <x:v>Fixed</x:v>
      </x:c>
      <x:c r="E1392" s="3" t="n">
        <x:v>41049</x:v>
      </x:c>
      <x:c r="F1392" s="3" t="n">
        <x:v>42927</x:v>
      </x:c>
      <x:c r="G1392" s="3" t="n">
        <x:v>44754</x:v>
      </x:c>
      <x:c r="H1392" s="3" t="n">
        <x:v/>
      </x:c>
      <x:c r="I1392" s="3" t="n">
        <x:v>45483</x:v>
      </x:c>
      <x:c r="J1392" s="3" t="n">
        <x:v>45846</x:v>
      </x:c>
      <x:c r="K139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3">
      <x:c r="A1393" t="str">
        <x:v>Microsoft SQL Server 2012</x:v>
      </x:c>
      <x:c r="B1393" t="str">
        <x:v>Web</x:v>
      </x:c>
      <x:c r="C1393" t="str">
        <x:v>Original Release</x:v>
      </x:c>
      <x:c r="D1393" t="str">
        <x:v>Fixed</x:v>
      </x:c>
      <x:c r="E1393" s="3" t="n">
        <x:v>41049</x:v>
      </x:c>
      <x:c r="F1393" s="3" t="n">
        <x:v>42927</x:v>
      </x:c>
      <x:c r="G1393" s="3" t="n">
        <x:v>44754</x:v>
      </x:c>
      <x:c r="H1393" s="3" t="n">
        <x:v/>
      </x:c>
      <x:c r="I1393" s="3" t="n">
        <x:v>41049</x:v>
      </x:c>
      <x:c r="J1393" s="3" t="n">
        <x:v>41653</x:v>
      </x:c>
      <x:c r="K139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4">
      <x:c r="A1394" t="str">
        <x:v>Microsoft SQL Server 2012</x:v>
      </x:c>
      <x:c r="B1394" t="str">
        <x:v>Web</x:v>
      </x:c>
      <x:c r="C1394" t="str">
        <x:v>Service Pack 1</x:v>
      </x:c>
      <x:c r="D1394" t="str">
        <x:v>Fixed</x:v>
      </x:c>
      <x:c r="E1394" s="3" t="n">
        <x:v>41049</x:v>
      </x:c>
      <x:c r="F1394" s="3" t="n">
        <x:v>42927</x:v>
      </x:c>
      <x:c r="G1394" s="3" t="n">
        <x:v>44754</x:v>
      </x:c>
      <x:c r="H1394" s="3" t="n">
        <x:v/>
      </x:c>
      <x:c r="I1394" s="3" t="n">
        <x:v>41220</x:v>
      </x:c>
      <x:c r="J1394" s="3" t="n">
        <x:v>42199</x:v>
      </x:c>
      <x:c r="K139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5">
      <x:c r="A1395" t="str">
        <x:v>Microsoft SQL Server 2012</x:v>
      </x:c>
      <x:c r="B1395" t="str">
        <x:v>Web</x:v>
      </x:c>
      <x:c r="C1395" t="str">
        <x:v>Service Pack 2</x:v>
      </x:c>
      <x:c r="D1395" t="str">
        <x:v>Fixed</x:v>
      </x:c>
      <x:c r="E1395" s="3" t="n">
        <x:v>41049</x:v>
      </x:c>
      <x:c r="F1395" s="3" t="n">
        <x:v>42927</x:v>
      </x:c>
      <x:c r="G1395" s="3" t="n">
        <x:v>44754</x:v>
      </x:c>
      <x:c r="H1395" s="3" t="n">
        <x:v/>
      </x:c>
      <x:c r="I1395" s="3" t="n">
        <x:v>41800</x:v>
      </x:c>
      <x:c r="J1395" s="3" t="n">
        <x:v>42745</x:v>
      </x:c>
      <x:c r="K139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6">
      <x:c r="A1396" t="str">
        <x:v>Microsoft SQL Server 2012</x:v>
      </x:c>
      <x:c r="B1396" t="str">
        <x:v>Web</x:v>
      </x:c>
      <x:c r="C1396" t="str">
        <x:v>Service Pack 3</x:v>
      </x:c>
      <x:c r="D1396" t="str">
        <x:v>Fixed</x:v>
      </x:c>
      <x:c r="E1396" s="3" t="n">
        <x:v>41049</x:v>
      </x:c>
      <x:c r="F1396" s="3" t="n">
        <x:v>42927</x:v>
      </x:c>
      <x:c r="G1396" s="3" t="n">
        <x:v>44754</x:v>
      </x:c>
      <x:c r="H1396" s="3" t="n">
        <x:v/>
      </x:c>
      <x:c r="I1396" s="3" t="n">
        <x:v>42339</x:v>
      </x:c>
      <x:c r="J1396" s="3" t="n">
        <x:v>43382</x:v>
      </x:c>
      <x:c r="K139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7">
      <x:c r="A1397" t="str">
        <x:v>Microsoft SQL Server 2012</x:v>
      </x:c>
      <x:c r="B1397" t="str">
        <x:v>Web</x:v>
      </x:c>
      <x:c r="C1397" t="str">
        <x:v>Service Pack 4</x:v>
      </x:c>
      <x:c r="D1397" t="str">
        <x:v>Fixed</x:v>
      </x:c>
      <x:c r="E1397" s="3" t="n">
        <x:v>41049</x:v>
      </x:c>
      <x:c r="F1397" s="3" t="n">
        <x:v>42927</x:v>
      </x:c>
      <x:c r="G1397" s="3" t="n">
        <x:v>44754</x:v>
      </x:c>
      <x:c r="H1397" s="3" t="n">
        <x:v/>
      </x:c>
      <x:c r="I1397" s="3" t="n">
        <x:v>43013</x:v>
      </x:c>
      <x:c r="J1397" s="3" t="n">
        <x:v>44754</x:v>
      </x:c>
      <x:c r="K139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8">
      <x:c r="A1398" t="str">
        <x:v>Microsoft SQL Server 2012</x:v>
      </x:c>
      <x:c r="B1398" t="str">
        <x:v>Web</x:v>
      </x:c>
      <x:c r="C1398" t="str">
        <x:v>Extended Security Update Year 1</x:v>
      </x:c>
      <x:c r="D1398" t="str">
        <x:v>Fixed</x:v>
      </x:c>
      <x:c r="E1398" s="3" t="n">
        <x:v>41049</x:v>
      </x:c>
      <x:c r="F1398" s="3" t="n">
        <x:v>42927</x:v>
      </x:c>
      <x:c r="G1398" s="3" t="n">
        <x:v>44754</x:v>
      </x:c>
      <x:c r="H1398" s="3" t="n">
        <x:v/>
      </x:c>
      <x:c r="I1398" s="3" t="n">
        <x:v>44755</x:v>
      </x:c>
      <x:c r="J1398" s="3" t="n">
        <x:v>45118</x:v>
      </x:c>
      <x:c r="K139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9">
      <x:c r="A1399" t="str">
        <x:v>Microsoft SQL Server 2012</x:v>
      </x:c>
      <x:c r="B1399" t="str">
        <x:v>Web</x:v>
      </x:c>
      <x:c r="C1399" t="str">
        <x:v>Extended Security Update Year 2</x:v>
      </x:c>
      <x:c r="D1399" t="str">
        <x:v>Fixed</x:v>
      </x:c>
      <x:c r="E1399" s="3" t="n">
        <x:v>41049</x:v>
      </x:c>
      <x:c r="F1399" s="3" t="n">
        <x:v>42927</x:v>
      </x:c>
      <x:c r="G1399" s="3" t="n">
        <x:v>44754</x:v>
      </x:c>
      <x:c r="H1399" s="3" t="n">
        <x:v/>
      </x:c>
      <x:c r="I1399" s="3" t="n">
        <x:v>45119</x:v>
      </x:c>
      <x:c r="J1399" s="3" t="n">
        <x:v>45482</x:v>
      </x:c>
      <x:c r="K139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400">
      <x:c r="A1400" t="str">
        <x:v>Microsoft SQL Server 2012</x:v>
      </x:c>
      <x:c r="B1400" t="str">
        <x:v>Web</x:v>
      </x:c>
      <x:c r="C1400" t="str">
        <x:v>Extended Security Update Year 3</x:v>
      </x:c>
      <x:c r="D1400" t="str">
        <x:v>Fixed</x:v>
      </x:c>
      <x:c r="E1400" s="3" t="n">
        <x:v>41049</x:v>
      </x:c>
      <x:c r="F1400" s="3" t="n">
        <x:v>42927</x:v>
      </x:c>
      <x:c r="G1400" s="3" t="n">
        <x:v>44754</x:v>
      </x:c>
      <x:c r="H1400" s="3" t="n">
        <x:v/>
      </x:c>
      <x:c r="I1400" s="3" t="n">
        <x:v>45483</x:v>
      </x:c>
      <x:c r="J1400" s="3" t="n">
        <x:v>45846</x:v>
      </x:c>
      <x:c r="K140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401">
      <x:c r="A1401" t="str">
        <x:v>Microsoft SQL Server 2012 Parallel Data Warehouse (Analytics Platform System)</x:v>
      </x:c>
      <x:c r="B1401" t="str">
        <x:v/>
      </x:c>
      <x:c r="C1401" t="str">
        <x:v/>
      </x:c>
      <x:c r="D1401" t="str">
        <x:v>Fixed</x:v>
      </x:c>
      <x:c r="E1401" s="3" t="n">
        <x:v>41467</x:v>
      </x:c>
      <x:c r="F1401" s="3" t="n">
        <x:v>43746</x:v>
      </x:c>
      <x:c r="G1401" s="3" t="n">
        <x:v>46112</x:v>
      </x:c>
      <x:c r="H1401" s="3" t="n">
        <x:v/>
      </x:c>
      <x:c r="I1401" s="3" t="n">
        <x:v/>
      </x:c>
      <x:c r="J1401" s="3" t="n">
        <x:v/>
      </x:c>
      <x:c r="K1401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1402">
      <x:c r="A1402" t="str">
        <x:v>Microsoft SQL Server Compact 3.5</x:v>
      </x:c>
      <x:c r="B1402" t="str">
        <x:v/>
      </x:c>
      <x:c r="C1402" t="str">
        <x:v>Original Release</x:v>
      </x:c>
      <x:c r="D1402" t="str">
        <x:v>Fixed</x:v>
      </x:c>
      <x:c r="E1402" s="3" t="n">
        <x:v>39497</x:v>
      </x:c>
      <x:c r="F1402" s="3" t="n">
        <x:v>41373</x:v>
      </x:c>
      <x:c r="G1402" s="3" t="n">
        <x:v>43200</x:v>
      </x:c>
      <x:c r="H1402" s="3" t="n">
        <x:v/>
      </x:c>
      <x:c r="I1402" s="3" t="n">
        <x:v>39497</x:v>
      </x:c>
      <x:c r="J1402" s="3" t="n">
        <x:v>40099</x:v>
      </x:c>
      <x:c r="K1402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403">
      <x:c r="A1403" t="str">
        <x:v>Microsoft SQL Server Compact 3.5</x:v>
      </x:c>
      <x:c r="B1403" t="str">
        <x:v/>
      </x:c>
      <x:c r="C1403" t="str">
        <x:v>Service Pack 1</x:v>
      </x:c>
      <x:c r="D1403" t="str">
        <x:v>Fixed</x:v>
      </x:c>
      <x:c r="E1403" s="3" t="n">
        <x:v>39497</x:v>
      </x:c>
      <x:c r="F1403" s="3" t="n">
        <x:v>41373</x:v>
      </x:c>
      <x:c r="G1403" s="3" t="n">
        <x:v>43200</x:v>
      </x:c>
      <x:c r="H1403" s="3" t="n">
        <x:v/>
      </x:c>
      <x:c r="I1403" s="3" t="n">
        <x:v>39671</x:v>
      </x:c>
      <x:c r="J1403" s="3" t="n">
        <x:v>40736</x:v>
      </x:c>
      <x:c r="K1403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404">
      <x:c r="A1404" t="str">
        <x:v>Microsoft SQL Server Compact 3.5</x:v>
      </x:c>
      <x:c r="B1404" t="str">
        <x:v/>
      </x:c>
      <x:c r="C1404" t="str">
        <x:v>Service Pack 2</x:v>
      </x:c>
      <x:c r="D1404" t="str">
        <x:v>Fixed</x:v>
      </x:c>
      <x:c r="E1404" s="3" t="n">
        <x:v>39497</x:v>
      </x:c>
      <x:c r="F1404" s="3" t="n">
        <x:v>41373</x:v>
      </x:c>
      <x:c r="G1404" s="3" t="n">
        <x:v>43200</x:v>
      </x:c>
      <x:c r="H1404" s="3" t="n">
        <x:v/>
      </x:c>
      <x:c r="I1404" s="3" t="n">
        <x:v>40358</x:v>
      </x:c>
      <x:c r="J1404" s="3" t="n">
        <x:v>43200</x:v>
      </x:c>
      <x:c r="K1404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405">
      <x:c r="A1405" t="str">
        <x:v>Microsoft SQL Server Compact 4.0</x:v>
      </x:c>
      <x:c r="B1405" t="str">
        <x:v/>
      </x:c>
      <x:c r="C1405" t="str">
        <x:v/>
      </x:c>
      <x:c r="D1405" t="str">
        <x:v>Fixed</x:v>
      </x:c>
      <x:c r="E1405" s="3" t="n">
        <x:v>40646</x:v>
      </x:c>
      <x:c r="F1405" s="3" t="n">
        <x:v>42563</x:v>
      </x:c>
      <x:c r="G1405" s="3" t="n">
        <x:v>44390</x:v>
      </x:c>
      <x:c r="H1405" s="3" t="n">
        <x:v/>
      </x:c>
      <x:c r="I1405" s="3" t="n">
        <x:v/>
      </x:c>
      <x:c r="J1405" s="3" t="n">
        <x:v/>
      </x:c>
      <x:c r="K1405" t="str">
        <x:f>=HYPERLINK("https://learn.microsoft.com/lifecycle/products/microsoft-sql-server-compact-40?branch=live", "https://learn.microsoft.com/lifecycle/products/microsoft-sql-server-compact-40?branch=live")</x:f>
        <x:v>https://learn.microsoft.com/lifecycle/products/microsoft-sql-server-compact-40?branch=live</x:v>
      </x:c>
    </x:row>
    <x:row r="1406">
      <x:c r="A1406" t="str">
        <x:v>Microsoft Store for Business and Education</x:v>
      </x:c>
      <x:c r="B1406" t="str">
        <x:v/>
      </x:c>
      <x:c r="C1406" t="str">
        <x:v/>
      </x:c>
      <x:c r="D1406" t="str">
        <x:v>Modern</x:v>
      </x:c>
      <x:c r="E1406" s="3" t="n">
        <x:v>42310</x:v>
      </x:c>
      <x:c r="F1406" s="3" t="n">
        <x:v/>
      </x:c>
      <x:c r="G1406" s="3" t="n">
        <x:v/>
      </x:c>
      <x:c r="H1406" s="3" t="n">
        <x:v>45016</x:v>
      </x:c>
      <x:c r="I1406" s="3" t="n">
        <x:v/>
      </x:c>
      <x:c r="J1406" s="3" t="n">
        <x:v/>
      </x:c>
      <x:c r="K1406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1407">
      <x:c r="A1407" t="str">
        <x:v>Microsoft Sync Framework 1.0</x:v>
      </x:c>
      <x:c r="B1407" t="str">
        <x:v/>
      </x:c>
      <x:c r="C1407" t="str">
        <x:v>Original Release</x:v>
      </x:c>
      <x:c r="D1407" t="str">
        <x:v>Fixed</x:v>
      </x:c>
      <x:c r="E1407" s="3" t="n">
        <x:v>39756</x:v>
      </x:c>
      <x:c r="F1407" s="3" t="n">
        <x:v>41653</x:v>
      </x:c>
      <x:c r="G1407" s="3" t="n">
        <x:v>43473</x:v>
      </x:c>
      <x:c r="H1407" s="3" t="n">
        <x:v/>
      </x:c>
      <x:c r="I1407" s="3" t="n">
        <x:v>39756</x:v>
      </x:c>
      <x:c r="J1407" s="3" t="n">
        <x:v>40736</x:v>
      </x:c>
      <x:c r="K1407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408">
      <x:c r="A1408" t="str">
        <x:v>Microsoft Sync Framework 1.0</x:v>
      </x:c>
      <x:c r="B1408" t="str">
        <x:v/>
      </x:c>
      <x:c r="C1408" t="str">
        <x:v>Service Pack 1</x:v>
      </x:c>
      <x:c r="D1408" t="str">
        <x:v>Fixed</x:v>
      </x:c>
      <x:c r="E1408" s="3" t="n">
        <x:v>39756</x:v>
      </x:c>
      <x:c r="F1408" s="3" t="n">
        <x:v>41653</x:v>
      </x:c>
      <x:c r="G1408" s="3" t="n">
        <x:v>43473</x:v>
      </x:c>
      <x:c r="H1408" s="3" t="n">
        <x:v/>
      </x:c>
      <x:c r="I1408" s="3" t="n">
        <x:v>40358</x:v>
      </x:c>
      <x:c r="J1408" s="3" t="n">
        <x:v>43473</x:v>
      </x:c>
      <x:c r="K1408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409">
      <x:c r="A1409" t="str">
        <x:v>Microsoft Sync Framework 2.1</x:v>
      </x:c>
      <x:c r="B1409" t="str">
        <x:v/>
      </x:c>
      <x:c r="C1409" t="str">
        <x:v/>
      </x:c>
      <x:c r="D1409" t="str">
        <x:v>Fixed</x:v>
      </x:c>
      <x:c r="E1409" s="3" t="n">
        <x:v>40499</x:v>
      </x:c>
      <x:c r="F1409" s="3" t="n">
        <x:v>42381</x:v>
      </x:c>
      <x:c r="G1409" s="3" t="n">
        <x:v>44208</x:v>
      </x:c>
      <x:c r="H1409" s="3" t="n">
        <x:v/>
      </x:c>
      <x:c r="I1409" s="3" t="n">
        <x:v/>
      </x:c>
      <x:c r="J1409" s="3" t="n">
        <x:v/>
      </x:c>
      <x:c r="K1409" t="str">
        <x:f>=HYPERLINK("https://learn.microsoft.com/lifecycle/products/microsoft-sync-framework-21?branch=live", "https://learn.microsoft.com/lifecycle/products/microsoft-sync-framework-21?branch=live")</x:f>
        <x:v>https://learn.microsoft.com/lifecycle/products/microsoft-sync-framework-21?branch=live</x:v>
      </x:c>
    </x:row>
    <x:row r="1410">
      <x:c r="A1410" t="str">
        <x:v>Microsoft System Center 2012 App Controller</x:v>
      </x:c>
      <x:c r="B1410" t="str">
        <x:v/>
      </x:c>
      <x:c r="C1410" t="str">
        <x:v>Original Release</x:v>
      </x:c>
      <x:c r="D1410" t="str">
        <x:v>Fixed</x:v>
      </x:c>
      <x:c r="E1410" s="3" t="n">
        <x:v>41059</x:v>
      </x:c>
      <x:c r="F1410" s="3" t="n">
        <x:v>42927</x:v>
      </x:c>
      <x:c r="G1410" s="3" t="n">
        <x:v>44754</x:v>
      </x:c>
      <x:c r="H1410" s="3" t="n">
        <x:v/>
      </x:c>
      <x:c r="I1410" s="3" t="n">
        <x:v>41059</x:v>
      </x:c>
      <x:c r="J1410" s="3" t="n">
        <x:v>41653</x:v>
      </x:c>
      <x:c r="K1410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411">
      <x:c r="A1411" t="str">
        <x:v>Microsoft System Center 2012 App Controller</x:v>
      </x:c>
      <x:c r="B1411" t="str">
        <x:v/>
      </x:c>
      <x:c r="C1411" t="str">
        <x:v>Service Pack 1</x:v>
      </x:c>
      <x:c r="D1411" t="str">
        <x:v>Fixed</x:v>
      </x:c>
      <x:c r="E1411" s="3" t="n">
        <x:v>41059</x:v>
      </x:c>
      <x:c r="F1411" s="3" t="n">
        <x:v>42927</x:v>
      </x:c>
      <x:c r="G1411" s="3" t="n">
        <x:v>44754</x:v>
      </x:c>
      <x:c r="H1411" s="3" t="n">
        <x:v/>
      </x:c>
      <x:c r="I1411" s="3" t="n">
        <x:v>41258</x:v>
      </x:c>
      <x:c r="J1411" s="3" t="n">
        <x:v>44754</x:v>
      </x:c>
      <x:c r="K1411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412">
      <x:c r="A1412" t="str">
        <x:v>Microsoft System Center 2012 Configuration Manager</x:v>
      </x:c>
      <x:c r="B1412" t="str">
        <x:v/>
      </x:c>
      <x:c r="C1412" t="str">
        <x:v>Original Release</x:v>
      </x:c>
      <x:c r="D1412" t="str">
        <x:v>Fixed</x:v>
      </x:c>
      <x:c r="E1412" s="3" t="n">
        <x:v>41059</x:v>
      </x:c>
      <x:c r="F1412" s="3" t="n">
        <x:v>42927</x:v>
      </x:c>
      <x:c r="G1412" s="3" t="n">
        <x:v>44754</x:v>
      </x:c>
      <x:c r="H1412" s="3" t="n">
        <x:v/>
      </x:c>
      <x:c r="I1412" s="3" t="n">
        <x:v>41059</x:v>
      </x:c>
      <x:c r="J1412" s="3" t="n">
        <x:v>41653</x:v>
      </x:c>
      <x:c r="K1412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13">
      <x:c r="A1413" t="str">
        <x:v>Microsoft System Center 2012 Configuration Manager</x:v>
      </x:c>
      <x:c r="B1413" t="str">
        <x:v/>
      </x:c>
      <x:c r="C1413" t="str">
        <x:v>Service Pack 1</x:v>
      </x:c>
      <x:c r="D1413" t="str">
        <x:v>Fixed</x:v>
      </x:c>
      <x:c r="E1413" s="3" t="n">
        <x:v>41059</x:v>
      </x:c>
      <x:c r="F1413" s="3" t="n">
        <x:v>42927</x:v>
      </x:c>
      <x:c r="G1413" s="3" t="n">
        <x:v>44754</x:v>
      </x:c>
      <x:c r="H1413" s="3" t="n">
        <x:v/>
      </x:c>
      <x:c r="I1413" s="3" t="n">
        <x:v>41258</x:v>
      </x:c>
      <x:c r="J1413" s="3" t="n">
        <x:v>42563</x:v>
      </x:c>
      <x:c r="K1413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14">
      <x:c r="A1414" t="str">
        <x:v>Microsoft System Center 2012 Configuration Manager</x:v>
      </x:c>
      <x:c r="B1414" t="str">
        <x:v/>
      </x:c>
      <x:c r="C1414" t="str">
        <x:v>Service Pack 2</x:v>
      </x:c>
      <x:c r="D1414" t="str">
        <x:v>Fixed</x:v>
      </x:c>
      <x:c r="E1414" s="3" t="n">
        <x:v>41059</x:v>
      </x:c>
      <x:c r="F1414" s="3" t="n">
        <x:v>42927</x:v>
      </x:c>
      <x:c r="G1414" s="3" t="n">
        <x:v>44754</x:v>
      </x:c>
      <x:c r="H1414" s="3" t="n">
        <x:v/>
      </x:c>
      <x:c r="I1414" s="3" t="n">
        <x:v>42136</x:v>
      </x:c>
      <x:c r="J1414" s="3" t="n">
        <x:v>44754</x:v>
      </x:c>
      <x:c r="K1414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15">
      <x:c r="A1415" t="str">
        <x:v>Microsoft System Center 2012 Data Protection Manager</x:v>
      </x:c>
      <x:c r="B1415" t="str">
        <x:v/>
      </x:c>
      <x:c r="C1415" t="str">
        <x:v>Original Release</x:v>
      </x:c>
      <x:c r="D1415" t="str">
        <x:v>Fixed</x:v>
      </x:c>
      <x:c r="E1415" s="3" t="n">
        <x:v>41059</x:v>
      </x:c>
      <x:c r="F1415" s="3" t="n">
        <x:v>42927</x:v>
      </x:c>
      <x:c r="G1415" s="3" t="n">
        <x:v>44754</x:v>
      </x:c>
      <x:c r="H1415" s="3" t="n">
        <x:v/>
      </x:c>
      <x:c r="I1415" s="3" t="n">
        <x:v>41059</x:v>
      </x:c>
      <x:c r="J1415" s="3" t="n">
        <x:v>41653</x:v>
      </x:c>
      <x:c r="K1415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1416">
      <x:c r="A1416" t="str">
        <x:v>Microsoft System Center 2012 Data Protection Manager</x:v>
      </x:c>
      <x:c r="B1416" t="str">
        <x:v/>
      </x:c>
      <x:c r="C1416" t="str">
        <x:v>Service Pack 1</x:v>
      </x:c>
      <x:c r="D1416" t="str">
        <x:v>Fixed</x:v>
      </x:c>
      <x:c r="E1416" s="3" t="n">
        <x:v>41059</x:v>
      </x:c>
      <x:c r="F1416" s="3" t="n">
        <x:v>42927</x:v>
      </x:c>
      <x:c r="G1416" s="3" t="n">
        <x:v>44754</x:v>
      </x:c>
      <x:c r="H1416" s="3" t="n">
        <x:v/>
      </x:c>
      <x:c r="I1416" s="3" t="n">
        <x:v>41258</x:v>
      </x:c>
      <x:c r="J1416" s="3" t="n">
        <x:v>44754</x:v>
      </x:c>
      <x:c r="K1416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1417">
      <x:c r="A1417" t="str">
        <x:v>Microsoft System Center 2012 Endpoint Protection</x:v>
      </x:c>
      <x:c r="B1417" t="str">
        <x:v/>
      </x:c>
      <x:c r="C1417" t="str">
        <x:v>Original Release</x:v>
      </x:c>
      <x:c r="D1417" t="str">
        <x:v>Fixed</x:v>
      </x:c>
      <x:c r="E1417" s="3" t="n">
        <x:v>41059</x:v>
      </x:c>
      <x:c r="F1417" s="3" t="n">
        <x:v>42927</x:v>
      </x:c>
      <x:c r="G1417" s="3" t="n">
        <x:v>44754</x:v>
      </x:c>
      <x:c r="H1417" s="3" t="n">
        <x:v/>
      </x:c>
      <x:c r="I1417" s="3" t="n">
        <x:v>41059</x:v>
      </x:c>
      <x:c r="J1417" s="3" t="n">
        <x:v>41653</x:v>
      </x:c>
      <x:c r="K1417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18">
      <x:c r="A1418" t="str">
        <x:v>Microsoft System Center 2012 Endpoint Protection</x:v>
      </x:c>
      <x:c r="B1418" t="str">
        <x:v/>
      </x:c>
      <x:c r="C1418" t="str">
        <x:v>Service Pack 1</x:v>
      </x:c>
      <x:c r="D1418" t="str">
        <x:v>Fixed</x:v>
      </x:c>
      <x:c r="E1418" s="3" t="n">
        <x:v>41059</x:v>
      </x:c>
      <x:c r="F1418" s="3" t="n">
        <x:v>42927</x:v>
      </x:c>
      <x:c r="G1418" s="3" t="n">
        <x:v>44754</x:v>
      </x:c>
      <x:c r="H1418" s="3" t="n">
        <x:v/>
      </x:c>
      <x:c r="I1418" s="3" t="n">
        <x:v>41258</x:v>
      </x:c>
      <x:c r="J1418" s="3" t="n">
        <x:v>42563</x:v>
      </x:c>
      <x:c r="K1418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19">
      <x:c r="A1419" t="str">
        <x:v>Microsoft System Center 2012 Endpoint Protection</x:v>
      </x:c>
      <x:c r="B1419" t="str">
        <x:v/>
      </x:c>
      <x:c r="C1419" t="str">
        <x:v>Service Pack 2</x:v>
      </x:c>
      <x:c r="D1419" t="str">
        <x:v>Fixed</x:v>
      </x:c>
      <x:c r="E1419" s="3" t="n">
        <x:v>41059</x:v>
      </x:c>
      <x:c r="F1419" s="3" t="n">
        <x:v>42927</x:v>
      </x:c>
      <x:c r="G1419" s="3" t="n">
        <x:v>44754</x:v>
      </x:c>
      <x:c r="H1419" s="3" t="n">
        <x:v/>
      </x:c>
      <x:c r="I1419" s="3" t="n">
        <x:v>42136</x:v>
      </x:c>
      <x:c r="J1419" s="3" t="n">
        <x:v>44754</x:v>
      </x:c>
      <x:c r="K1419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20">
      <x:c r="A1420" t="str">
        <x:v>Microsoft System Center 2012 Operations Manager</x:v>
      </x:c>
      <x:c r="B1420" t="str">
        <x:v/>
      </x:c>
      <x:c r="C1420" t="str">
        <x:v>Original Release</x:v>
      </x:c>
      <x:c r="D1420" t="str">
        <x:v>Fixed</x:v>
      </x:c>
      <x:c r="E1420" s="3" t="n">
        <x:v>41059</x:v>
      </x:c>
      <x:c r="F1420" s="3" t="n">
        <x:v>42927</x:v>
      </x:c>
      <x:c r="G1420" s="3" t="n">
        <x:v>44754</x:v>
      </x:c>
      <x:c r="H1420" s="3" t="n">
        <x:v/>
      </x:c>
      <x:c r="I1420" s="3" t="n">
        <x:v>41059</x:v>
      </x:c>
      <x:c r="J1420" s="3" t="n">
        <x:v>41653</x:v>
      </x:c>
      <x:c r="K1420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1421">
      <x:c r="A1421" t="str">
        <x:v>Microsoft System Center 2012 Operations Manager</x:v>
      </x:c>
      <x:c r="B1421" t="str">
        <x:v/>
      </x:c>
      <x:c r="C1421" t="str">
        <x:v>Service Pack 1</x:v>
      </x:c>
      <x:c r="D1421" t="str">
        <x:v>Fixed</x:v>
      </x:c>
      <x:c r="E1421" s="3" t="n">
        <x:v>41059</x:v>
      </x:c>
      <x:c r="F1421" s="3" t="n">
        <x:v>42927</x:v>
      </x:c>
      <x:c r="G1421" s="3" t="n">
        <x:v>44754</x:v>
      </x:c>
      <x:c r="H1421" s="3" t="n">
        <x:v/>
      </x:c>
      <x:c r="I1421" s="3" t="n">
        <x:v>41258</x:v>
      </x:c>
      <x:c r="J1421" s="3" t="n">
        <x:v>44754</x:v>
      </x:c>
      <x:c r="K1421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1422">
      <x:c r="A1422" t="str">
        <x:v>Microsoft System Center 2012 Orchestrator</x:v>
      </x:c>
      <x:c r="B1422" t="str">
        <x:v/>
      </x:c>
      <x:c r="C1422" t="str">
        <x:v>Original Release</x:v>
      </x:c>
      <x:c r="D1422" t="str">
        <x:v>Fixed</x:v>
      </x:c>
      <x:c r="E1422" s="3" t="n">
        <x:v>41059</x:v>
      </x:c>
      <x:c r="F1422" s="3" t="n">
        <x:v>42927</x:v>
      </x:c>
      <x:c r="G1422" s="3" t="n">
        <x:v>44754</x:v>
      </x:c>
      <x:c r="H1422" s="3" t="n">
        <x:v/>
      </x:c>
      <x:c r="I1422" s="3" t="n">
        <x:v>41059</x:v>
      </x:c>
      <x:c r="J1422" s="3" t="n">
        <x:v>41653</x:v>
      </x:c>
      <x:c r="K1422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1423">
      <x:c r="A1423" t="str">
        <x:v>Microsoft System Center 2012 Orchestrator</x:v>
      </x:c>
      <x:c r="B1423" t="str">
        <x:v/>
      </x:c>
      <x:c r="C1423" t="str">
        <x:v>Service Pack 1</x:v>
      </x:c>
      <x:c r="D1423" t="str">
        <x:v>Fixed</x:v>
      </x:c>
      <x:c r="E1423" s="3" t="n">
        <x:v>41059</x:v>
      </x:c>
      <x:c r="F1423" s="3" t="n">
        <x:v>42927</x:v>
      </x:c>
      <x:c r="G1423" s="3" t="n">
        <x:v>44754</x:v>
      </x:c>
      <x:c r="H1423" s="3" t="n">
        <x:v/>
      </x:c>
      <x:c r="I1423" s="3" t="n">
        <x:v>41258</x:v>
      </x:c>
      <x:c r="J1423" s="3" t="n">
        <x:v>44754</x:v>
      </x:c>
      <x:c r="K1423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1424">
      <x:c r="A1424" t="str">
        <x:v>Microsoft System Center 2012 R2 App Controller</x:v>
      </x:c>
      <x:c r="B1424" t="str">
        <x:v/>
      </x:c>
      <x:c r="C1424" t="str">
        <x:v/>
      </x:c>
      <x:c r="D1424" t="str">
        <x:v>Fixed</x:v>
      </x:c>
      <x:c r="E1424" s="3" t="n">
        <x:v>41655</x:v>
      </x:c>
      <x:c r="F1424" s="3" t="n">
        <x:v>42927</x:v>
      </x:c>
      <x:c r="G1424" s="3" t="n">
        <x:v>44754</x:v>
      </x:c>
      <x:c r="H1424" s="3" t="n">
        <x:v/>
      </x:c>
      <x:c r="I1424" s="3" t="n">
        <x:v/>
      </x:c>
      <x:c r="J1424" s="3" t="n">
        <x:v/>
      </x:c>
      <x:c r="K1424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1425">
      <x:c r="A1425" t="str">
        <x:v>Microsoft System Center 2012 R2 Configuration Manager</x:v>
      </x:c>
      <x:c r="B1425" t="str">
        <x:v/>
      </x:c>
      <x:c r="C1425" t="str">
        <x:v>Original Release</x:v>
      </x:c>
      <x:c r="D1425" t="str">
        <x:v>Fixed</x:v>
      </x:c>
      <x:c r="E1425" s="3" t="n">
        <x:v>41655</x:v>
      </x:c>
      <x:c r="F1425" s="3" t="n">
        <x:v>42927</x:v>
      </x:c>
      <x:c r="G1425" s="3" t="n">
        <x:v>44754</x:v>
      </x:c>
      <x:c r="H1425" s="3" t="n">
        <x:v/>
      </x:c>
      <x:c r="I1425" s="3" t="n">
        <x:v>41655</x:v>
      </x:c>
      <x:c r="J1425" s="3" t="n">
        <x:v>42563</x:v>
      </x:c>
      <x:c r="K1425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1426">
      <x:c r="A1426" t="str">
        <x:v>Microsoft System Center 2012 R2 Configuration Manager</x:v>
      </x:c>
      <x:c r="B1426" t="str">
        <x:v/>
      </x:c>
      <x:c r="C1426" t="str">
        <x:v>Service Pack 1</x:v>
      </x:c>
      <x:c r="D1426" t="str">
        <x:v>Fixed</x:v>
      </x:c>
      <x:c r="E1426" s="3" t="n">
        <x:v>41655</x:v>
      </x:c>
      <x:c r="F1426" s="3" t="n">
        <x:v>42927</x:v>
      </x:c>
      <x:c r="G1426" s="3" t="n">
        <x:v>44754</x:v>
      </x:c>
      <x:c r="H1426" s="3" t="n">
        <x:v/>
      </x:c>
      <x:c r="I1426" s="3" t="n">
        <x:v>42136</x:v>
      </x:c>
      <x:c r="J1426" s="3" t="n">
        <x:v>44754</x:v>
      </x:c>
      <x:c r="K1426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1427">
      <x:c r="A1427" t="str">
        <x:v>Microsoft System Center 2012 R2 Data Protection Manager</x:v>
      </x:c>
      <x:c r="B1427" t="str">
        <x:v/>
      </x:c>
      <x:c r="C1427" t="str">
        <x:v/>
      </x:c>
      <x:c r="D1427" t="str">
        <x:v>Fixed</x:v>
      </x:c>
      <x:c r="E1427" s="3" t="n">
        <x:v>41655</x:v>
      </x:c>
      <x:c r="F1427" s="3" t="n">
        <x:v>42927</x:v>
      </x:c>
      <x:c r="G1427" s="3" t="n">
        <x:v>44754</x:v>
      </x:c>
      <x:c r="H1427" s="3" t="n">
        <x:v/>
      </x:c>
      <x:c r="I1427" s="3" t="n">
        <x:v/>
      </x:c>
      <x:c r="J1427" s="3" t="n">
        <x:v/>
      </x:c>
      <x:c r="K1427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1428">
      <x:c r="A1428" t="str">
        <x:v>Microsoft System Center 2012 R2 Endpoint Protection</x:v>
      </x:c>
      <x:c r="B1428" t="str">
        <x:v/>
      </x:c>
      <x:c r="C1428" t="str">
        <x:v>Original Release</x:v>
      </x:c>
      <x:c r="D1428" t="str">
        <x:v>Fixed</x:v>
      </x:c>
      <x:c r="E1428" s="3" t="n">
        <x:v>41655</x:v>
      </x:c>
      <x:c r="F1428" s="3" t="n">
        <x:v>42927</x:v>
      </x:c>
      <x:c r="G1428" s="3" t="n">
        <x:v>44754</x:v>
      </x:c>
      <x:c r="H1428" s="3" t="n">
        <x:v/>
      </x:c>
      <x:c r="I1428" s="3" t="n">
        <x:v>41655</x:v>
      </x:c>
      <x:c r="J1428" s="3" t="n">
        <x:v>42563</x:v>
      </x:c>
      <x:c r="K1428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1429">
      <x:c r="A1429" t="str">
        <x:v>Microsoft System Center 2012 R2 Endpoint Protection</x:v>
      </x:c>
      <x:c r="B1429" t="str">
        <x:v/>
      </x:c>
      <x:c r="C1429" t="str">
        <x:v>Service Pack 1</x:v>
      </x:c>
      <x:c r="D1429" t="str">
        <x:v>Fixed</x:v>
      </x:c>
      <x:c r="E1429" s="3" t="n">
        <x:v>41655</x:v>
      </x:c>
      <x:c r="F1429" s="3" t="n">
        <x:v>42927</x:v>
      </x:c>
      <x:c r="G1429" s="3" t="n">
        <x:v>44754</x:v>
      </x:c>
      <x:c r="H1429" s="3" t="n">
        <x:v/>
      </x:c>
      <x:c r="I1429" s="3" t="n">
        <x:v>42136</x:v>
      </x:c>
      <x:c r="J1429" s="3" t="n">
        <x:v>44754</x:v>
      </x:c>
      <x:c r="K1429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1430">
      <x:c r="A1430" t="str">
        <x:v>Microsoft System Center 2012 R2 Operations Manager</x:v>
      </x:c>
      <x:c r="B1430" t="str">
        <x:v/>
      </x:c>
      <x:c r="C1430" t="str">
        <x:v/>
      </x:c>
      <x:c r="D1430" t="str">
        <x:v>Fixed</x:v>
      </x:c>
      <x:c r="E1430" s="3" t="n">
        <x:v>41655</x:v>
      </x:c>
      <x:c r="F1430" s="3" t="n">
        <x:v>42927</x:v>
      </x:c>
      <x:c r="G1430" s="3" t="n">
        <x:v>44754</x:v>
      </x:c>
      <x:c r="H1430" s="3" t="n">
        <x:v/>
      </x:c>
      <x:c r="I1430" s="3" t="n">
        <x:v/>
      </x:c>
      <x:c r="J1430" s="3" t="n">
        <x:v/>
      </x:c>
      <x:c r="K1430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1431">
      <x:c r="A1431" t="str">
        <x:v>Microsoft System Center 2012 R2 Orchestrator</x:v>
      </x:c>
      <x:c r="B1431" t="str">
        <x:v/>
      </x:c>
      <x:c r="C1431" t="str">
        <x:v/>
      </x:c>
      <x:c r="D1431" t="str">
        <x:v>Fixed</x:v>
      </x:c>
      <x:c r="E1431" s="3" t="n">
        <x:v>41655</x:v>
      </x:c>
      <x:c r="F1431" s="3" t="n">
        <x:v>42927</x:v>
      </x:c>
      <x:c r="G1431" s="3" t="n">
        <x:v>44754</x:v>
      </x:c>
      <x:c r="H1431" s="3" t="n">
        <x:v/>
      </x:c>
      <x:c r="I1431" s="3" t="n">
        <x:v/>
      </x:c>
      <x:c r="J1431" s="3" t="n">
        <x:v/>
      </x:c>
      <x:c r="K1431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1432">
      <x:c r="A1432" t="str">
        <x:v>Microsoft System Center 2012 R2 Service Manager</x:v>
      </x:c>
      <x:c r="B1432" t="str">
        <x:v/>
      </x:c>
      <x:c r="C1432" t="str">
        <x:v/>
      </x:c>
      <x:c r="D1432" t="str">
        <x:v>Fixed</x:v>
      </x:c>
      <x:c r="E1432" s="3" t="n">
        <x:v>41655</x:v>
      </x:c>
      <x:c r="F1432" s="3" t="n">
        <x:v>42927</x:v>
      </x:c>
      <x:c r="G1432" s="3" t="n">
        <x:v>44754</x:v>
      </x:c>
      <x:c r="H1432" s="3" t="n">
        <x:v/>
      </x:c>
      <x:c r="I1432" s="3" t="n">
        <x:v/>
      </x:c>
      <x:c r="J1432" s="3" t="n">
        <x:v/>
      </x:c>
      <x:c r="K1432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1433">
      <x:c r="A1433" t="str">
        <x:v>Microsoft System Center 2012 R2 Virtual Machine Manager</x:v>
      </x:c>
      <x:c r="B1433" t="str">
        <x:v/>
      </x:c>
      <x:c r="C1433" t="str">
        <x:v/>
      </x:c>
      <x:c r="D1433" t="str">
        <x:v>Fixed</x:v>
      </x:c>
      <x:c r="E1433" s="3" t="n">
        <x:v>41655</x:v>
      </x:c>
      <x:c r="F1433" s="3" t="n">
        <x:v>42927</x:v>
      </x:c>
      <x:c r="G1433" s="3" t="n">
        <x:v>44754</x:v>
      </x:c>
      <x:c r="H1433" s="3" t="n">
        <x:v/>
      </x:c>
      <x:c r="I1433" s="3" t="n">
        <x:v/>
      </x:c>
      <x:c r="J1433" s="3" t="n">
        <x:v/>
      </x:c>
      <x:c r="K1433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1434">
      <x:c r="A1434" t="str">
        <x:v>Microsoft System Center 2012 Service Manager</x:v>
      </x:c>
      <x:c r="B1434" t="str">
        <x:v/>
      </x:c>
      <x:c r="C1434" t="str">
        <x:v>Original Release</x:v>
      </x:c>
      <x:c r="D1434" t="str">
        <x:v>Fixed</x:v>
      </x:c>
      <x:c r="E1434" s="3" t="n">
        <x:v>41059</x:v>
      </x:c>
      <x:c r="F1434" s="3" t="n">
        <x:v>42927</x:v>
      </x:c>
      <x:c r="G1434" s="3" t="n">
        <x:v>44754</x:v>
      </x:c>
      <x:c r="H1434" s="3" t="n">
        <x:v/>
      </x:c>
      <x:c r="I1434" s="3" t="n">
        <x:v>41059</x:v>
      </x:c>
      <x:c r="J1434" s="3" t="n">
        <x:v>41653</x:v>
      </x:c>
      <x:c r="K1434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1435">
      <x:c r="A1435" t="str">
        <x:v>Microsoft System Center 2012 Service Manager</x:v>
      </x:c>
      <x:c r="B1435" t="str">
        <x:v/>
      </x:c>
      <x:c r="C1435" t="str">
        <x:v>Service Pack 1</x:v>
      </x:c>
      <x:c r="D1435" t="str">
        <x:v>Fixed</x:v>
      </x:c>
      <x:c r="E1435" s="3" t="n">
        <x:v>41059</x:v>
      </x:c>
      <x:c r="F1435" s="3" t="n">
        <x:v>42927</x:v>
      </x:c>
      <x:c r="G1435" s="3" t="n">
        <x:v>44754</x:v>
      </x:c>
      <x:c r="H1435" s="3" t="n">
        <x:v/>
      </x:c>
      <x:c r="I1435" s="3" t="n">
        <x:v>41258</x:v>
      </x:c>
      <x:c r="J1435" s="3" t="n">
        <x:v>44754</x:v>
      </x:c>
      <x:c r="K1435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1436">
      <x:c r="A1436" t="str">
        <x:v>Microsoft System Center 2012 Virtual Machine Manager</x:v>
      </x:c>
      <x:c r="B1436" t="str">
        <x:v/>
      </x:c>
      <x:c r="C1436" t="str">
        <x:v>Original Release</x:v>
      </x:c>
      <x:c r="D1436" t="str">
        <x:v>Fixed</x:v>
      </x:c>
      <x:c r="E1436" s="3" t="n">
        <x:v>41059</x:v>
      </x:c>
      <x:c r="F1436" s="3" t="n">
        <x:v>42927</x:v>
      </x:c>
      <x:c r="G1436" s="3" t="n">
        <x:v>44754</x:v>
      </x:c>
      <x:c r="H1436" s="3" t="n">
        <x:v/>
      </x:c>
      <x:c r="I1436" s="3" t="n">
        <x:v>41059</x:v>
      </x:c>
      <x:c r="J1436" s="3" t="n">
        <x:v>41653</x:v>
      </x:c>
      <x:c r="K1436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1437">
      <x:c r="A1437" t="str">
        <x:v>Microsoft System Center 2012 Virtual Machine Manager</x:v>
      </x:c>
      <x:c r="B1437" t="str">
        <x:v/>
      </x:c>
      <x:c r="C1437" t="str">
        <x:v>Service Pack 1</x:v>
      </x:c>
      <x:c r="D1437" t="str">
        <x:v>Fixed</x:v>
      </x:c>
      <x:c r="E1437" s="3" t="n">
        <x:v>41059</x:v>
      </x:c>
      <x:c r="F1437" s="3" t="n">
        <x:v>42927</x:v>
      </x:c>
      <x:c r="G1437" s="3" t="n">
        <x:v>44754</x:v>
      </x:c>
      <x:c r="H1437" s="3" t="n">
        <x:v/>
      </x:c>
      <x:c r="I1437" s="3" t="n">
        <x:v>41258</x:v>
      </x:c>
      <x:c r="J1437" s="3" t="n">
        <x:v>44754</x:v>
      </x:c>
      <x:c r="K1437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1438">
      <x:c r="A1438" t="str">
        <x:v>Microsoft System Center Capacity Planner 2007</x:v>
      </x:c>
      <x:c r="B1438" t="str">
        <x:v/>
      </x:c>
      <x:c r="C1438" t="str">
        <x:v/>
      </x:c>
      <x:c r="D1438" t="str">
        <x:v>Fixed</x:v>
      </x:c>
      <x:c r="E1438" s="3" t="n">
        <x:v>39487</x:v>
      </x:c>
      <x:c r="F1438" s="3" t="n">
        <x:v>41373</x:v>
      </x:c>
      <x:c r="G1438" s="3" t="n">
        <x:v>43200</x:v>
      </x:c>
      <x:c r="H1438" s="3" t="n">
        <x:v/>
      </x:c>
      <x:c r="I1438" s="3" t="n">
        <x:v/>
      </x:c>
      <x:c r="J1438" s="3" t="n">
        <x:v/>
      </x:c>
      <x:c r="K1438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1439">
      <x:c r="A1439" t="str">
        <x:v>Microsoft System Center Configuration Manager (LTSB - version 1606)</x:v>
      </x:c>
      <x:c r="B1439" t="str">
        <x:v/>
      </x:c>
      <x:c r="C1439" t="str">
        <x:v/>
      </x:c>
      <x:c r="D1439" t="str">
        <x:v>Fixed</x:v>
      </x:c>
      <x:c r="E1439" s="3" t="n">
        <x:v>42655</x:v>
      </x:c>
      <x:c r="F1439" s="3" t="n">
        <x:v>44481</x:v>
      </x:c>
      <x:c r="G1439" s="3" t="n">
        <x:v>46399</x:v>
      </x:c>
      <x:c r="H1439" s="3" t="n">
        <x:v/>
      </x:c>
      <x:c r="I1439" s="3" t="n">
        <x:v/>
      </x:c>
      <x:c r="J1439" s="3" t="n">
        <x:v/>
      </x:c>
      <x:c r="K1439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1440">
      <x:c r="A1440" t="str">
        <x:v>Microsoft System Center Configuration Manager 2007</x:v>
      </x:c>
      <x:c r="B1440" t="str">
        <x:v/>
      </x:c>
      <x:c r="C1440" t="str">
        <x:v>Original Release</x:v>
      </x:c>
      <x:c r="D1440" t="str">
        <x:v>Fixed</x:v>
      </x:c>
      <x:c r="E1440" s="3" t="n">
        <x:v>39415</x:v>
      </x:c>
      <x:c r="F1440" s="3" t="n">
        <x:v>41828</x:v>
      </x:c>
      <x:c r="G1440" s="3" t="n">
        <x:v>43655</x:v>
      </x:c>
      <x:c r="H1440" s="3" t="n">
        <x:v/>
      </x:c>
      <x:c r="I1440" s="3" t="n">
        <x:v>39415</x:v>
      </x:c>
      <x:c r="J1440" s="3" t="n">
        <x:v>40008</x:v>
      </x:c>
      <x:c r="K1440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41">
      <x:c r="A1441" t="str">
        <x:v>Microsoft System Center Configuration Manager 2007</x:v>
      </x:c>
      <x:c r="B1441" t="str">
        <x:v/>
      </x:c>
      <x:c r="C1441" t="str">
        <x:v>Service Pack 1</x:v>
      </x:c>
      <x:c r="D1441" t="str">
        <x:v>Fixed</x:v>
      </x:c>
      <x:c r="E1441" s="3" t="n">
        <x:v>39415</x:v>
      </x:c>
      <x:c r="F1441" s="3" t="n">
        <x:v>41828</x:v>
      </x:c>
      <x:c r="G1441" s="3" t="n">
        <x:v>43655</x:v>
      </x:c>
      <x:c r="H1441" s="3" t="n">
        <x:v/>
      </x:c>
      <x:c r="I1441" s="3" t="n">
        <x:v>39589</x:v>
      </x:c>
      <x:c r="J1441" s="3" t="n">
        <x:v>40554</x:v>
      </x:c>
      <x:c r="K1441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42">
      <x:c r="A1442" t="str">
        <x:v>Microsoft System Center Configuration Manager 2007</x:v>
      </x:c>
      <x:c r="B1442" t="str">
        <x:v/>
      </x:c>
      <x:c r="C1442" t="str">
        <x:v>Service Pack 2</x:v>
      </x:c>
      <x:c r="D1442" t="str">
        <x:v>Fixed</x:v>
      </x:c>
      <x:c r="E1442" s="3" t="n">
        <x:v>39415</x:v>
      </x:c>
      <x:c r="F1442" s="3" t="n">
        <x:v>41828</x:v>
      </x:c>
      <x:c r="G1442" s="3" t="n">
        <x:v>43655</x:v>
      </x:c>
      <x:c r="H1442" s="3" t="n">
        <x:v/>
      </x:c>
      <x:c r="I1442" s="3" t="n">
        <x:v>40108</x:v>
      </x:c>
      <x:c r="J1442" s="3" t="n">
        <x:v>43655</x:v>
      </x:c>
      <x:c r="K1442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43">
      <x:c r="A1443" t="str">
        <x:v>Microsoft System Center Configuration Manager 2007 R2</x:v>
      </x:c>
      <x:c r="B1443" t="str">
        <x:v/>
      </x:c>
      <x:c r="C1443" t="str">
        <x:v/>
      </x:c>
      <x:c r="D1443" t="str">
        <x:v>Fixed</x:v>
      </x:c>
      <x:c r="E1443" s="3" t="n">
        <x:v>39781</x:v>
      </x:c>
      <x:c r="F1443" s="3" t="n">
        <x:v>41828</x:v>
      </x:c>
      <x:c r="G1443" s="3" t="n">
        <x:v>43655</x:v>
      </x:c>
      <x:c r="H1443" s="3" t="n">
        <x:v/>
      </x:c>
      <x:c r="I1443" s="3" t="n">
        <x:v/>
      </x:c>
      <x:c r="J1443" s="3" t="n">
        <x:v/>
      </x:c>
      <x:c r="K1443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1444">
      <x:c r="A1444" t="str">
        <x:v>Microsoft System Center Configuration Manager 2007 R3</x:v>
      </x:c>
      <x:c r="B1444" t="str">
        <x:v/>
      </x:c>
      <x:c r="C1444" t="str">
        <x:v/>
      </x:c>
      <x:c r="D1444" t="str">
        <x:v>Fixed</x:v>
      </x:c>
      <x:c r="E1444" s="3" t="n">
        <x:v>40531</x:v>
      </x:c>
      <x:c r="F1444" s="3" t="n">
        <x:v>41828</x:v>
      </x:c>
      <x:c r="G1444" s="3" t="n">
        <x:v>43655</x:v>
      </x:c>
      <x:c r="H1444" s="3" t="n">
        <x:v/>
      </x:c>
      <x:c r="I1444" s="3" t="n">
        <x:v/>
      </x:c>
      <x:c r="J1444" s="3" t="n">
        <x:v/>
      </x:c>
      <x:c r="K1444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1445">
      <x:c r="A1445" t="str">
        <x:v>Microsoft System Center Data Protection Manager 2006</x:v>
      </x:c>
      <x:c r="B1445" t="str">
        <x:v/>
      </x:c>
      <x:c r="C1445" t="str">
        <x:v>Original Release</x:v>
      </x:c>
      <x:c r="D1445" t="str">
        <x:v>Fixed</x:v>
      </x:c>
      <x:c r="E1445" s="3" t="n">
        <x:v>38647</x:v>
      </x:c>
      <x:c r="F1445" s="3" t="n">
        <x:v>40646</x:v>
      </x:c>
      <x:c r="G1445" s="3" t="n">
        <x:v>42472</x:v>
      </x:c>
      <x:c r="H1445" s="3" t="n">
        <x:v/>
      </x:c>
      <x:c r="I1445" s="3" t="n">
        <x:v>38647</x:v>
      </x:c>
      <x:c r="J1445" s="3" t="n">
        <x:v>39455</x:v>
      </x:c>
      <x:c r="K1445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1446">
      <x:c r="A1446" t="str">
        <x:v>Microsoft System Center Data Protection Manager 2006</x:v>
      </x:c>
      <x:c r="B1446" t="str">
        <x:v/>
      </x:c>
      <x:c r="C1446" t="str">
        <x:v>Service Pack 1</x:v>
      </x:c>
      <x:c r="D1446" t="str">
        <x:v>Fixed</x:v>
      </x:c>
      <x:c r="E1446" s="3" t="n">
        <x:v>38647</x:v>
      </x:c>
      <x:c r="F1446" s="3" t="n">
        <x:v>40646</x:v>
      </x:c>
      <x:c r="G1446" s="3" t="n">
        <x:v>42472</x:v>
      </x:c>
      <x:c r="H1446" s="3" t="n">
        <x:v/>
      </x:c>
      <x:c r="I1446" s="3" t="n">
        <x:v>39013</x:v>
      </x:c>
      <x:c r="J1446" s="3" t="n">
        <x:v>42472</x:v>
      </x:c>
      <x:c r="K1446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1447">
      <x:c r="A1447" t="str">
        <x:v>Microsoft System Center Data Protection Manager 2007</x:v>
      </x:c>
      <x:c r="B1447" t="str">
        <x:v/>
      </x:c>
      <x:c r="C1447" t="str">
        <x:v>Original Release</x:v>
      </x:c>
      <x:c r="D1447" t="str">
        <x:v>Fixed</x:v>
      </x:c>
      <x:c r="E1447" s="3" t="n">
        <x:v>39431</x:v>
      </x:c>
      <x:c r="F1447" s="3" t="n">
        <x:v>41282</x:v>
      </x:c>
      <x:c r="G1447" s="3" t="n">
        <x:v>43109</x:v>
      </x:c>
      <x:c r="H1447" s="3" t="n">
        <x:v/>
      </x:c>
      <x:c r="I1447" s="3" t="n">
        <x:v>39431</x:v>
      </x:c>
      <x:c r="J1447" s="3" t="n">
        <x:v>40190</x:v>
      </x:c>
      <x:c r="K1447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1448">
      <x:c r="A1448" t="str">
        <x:v>Microsoft System Center Data Protection Manager 2007</x:v>
      </x:c>
      <x:c r="B1448" t="str">
        <x:v/>
      </x:c>
      <x:c r="C1448" t="str">
        <x:v>Service Pack 1</x:v>
      </x:c>
      <x:c r="D1448" t="str">
        <x:v>Fixed</x:v>
      </x:c>
      <x:c r="E1448" s="3" t="n">
        <x:v>39431</x:v>
      </x:c>
      <x:c r="F1448" s="3" t="n">
        <x:v>41282</x:v>
      </x:c>
      <x:c r="G1448" s="3" t="n">
        <x:v>43109</x:v>
      </x:c>
      <x:c r="H1448" s="3" t="n">
        <x:v/>
      </x:c>
      <x:c r="I1448" s="3" t="n">
        <x:v>39801</x:v>
      </x:c>
      <x:c r="J1448" s="3" t="n">
        <x:v>43109</x:v>
      </x:c>
      <x:c r="K1448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1449">
      <x:c r="A1449" t="str">
        <x:v>Microsoft System Center Data Protection Manager 2010</x:v>
      </x:c>
      <x:c r="B1449" t="str">
        <x:v/>
      </x:c>
      <x:c r="C1449" t="str">
        <x:v/>
      </x:c>
      <x:c r="D1449" t="str">
        <x:v>Fixed</x:v>
      </x:c>
      <x:c r="E1449" s="3" t="n">
        <x:v>40374</x:v>
      </x:c>
      <x:c r="F1449" s="3" t="n">
        <x:v>42290</x:v>
      </x:c>
      <x:c r="G1449" s="3" t="n">
        <x:v>44117</x:v>
      </x:c>
      <x:c r="H1449" s="3" t="n">
        <x:v/>
      </x:c>
      <x:c r="I1449" s="3" t="n">
        <x:v/>
      </x:c>
      <x:c r="J1449" s="3" t="n">
        <x:v/>
      </x:c>
      <x:c r="K1449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1450">
      <x:c r="A1450" t="str">
        <x:v>Microsoft System Center Essentials 2007</x:v>
      </x:c>
      <x:c r="B1450" t="str">
        <x:v/>
      </x:c>
      <x:c r="C1450" t="str">
        <x:v>Original Release</x:v>
      </x:c>
      <x:c r="D1450" t="str">
        <x:v>Fixed</x:v>
      </x:c>
      <x:c r="E1450" s="3" t="n">
        <x:v>39364</x:v>
      </x:c>
      <x:c r="F1450" s="3" t="n">
        <x:v>41828</x:v>
      </x:c>
      <x:c r="G1450" s="3" t="n">
        <x:v>41828</x:v>
      </x:c>
      <x:c r="H1450" s="3" t="n">
        <x:v/>
      </x:c>
      <x:c r="I1450" s="3" t="n">
        <x:v>39364</x:v>
      </x:c>
      <x:c r="J1450" s="3" t="n">
        <x:v>39917</x:v>
      </x:c>
      <x:c r="K1450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1451">
      <x:c r="A1451" t="str">
        <x:v>Microsoft System Center Essentials 2007</x:v>
      </x:c>
      <x:c r="B1451" t="str">
        <x:v/>
      </x:c>
      <x:c r="C1451" t="str">
        <x:v>Service Pack 1</x:v>
      </x:c>
      <x:c r="D1451" t="str">
        <x:v>Fixed</x:v>
      </x:c>
      <x:c r="E1451" s="3" t="n">
        <x:v>39364</x:v>
      </x:c>
      <x:c r="F1451" s="3" t="n">
        <x:v>41828</x:v>
      </x:c>
      <x:c r="G1451" s="3" t="n">
        <x:v>41828</x:v>
      </x:c>
      <x:c r="H1451" s="3" t="n">
        <x:v/>
      </x:c>
      <x:c r="I1451" s="3" t="n">
        <x:v>39507</x:v>
      </x:c>
      <x:c r="J1451" s="3" t="n">
        <x:v>41828</x:v>
      </x:c>
      <x:c r="K1451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1452">
      <x:c r="A1452" t="str">
        <x:v>Microsoft System Center Essentials 2010</x:v>
      </x:c>
      <x:c r="B1452" t="str">
        <x:v>All applicable</x:v>
      </x:c>
      <x:c r="C1452" t="str">
        <x:v/>
      </x:c>
      <x:c r="D1452" t="str">
        <x:v>Fixed</x:v>
      </x:c>
      <x:c r="E1452" s="3" t="n">
        <x:v>40387</x:v>
      </x:c>
      <x:c r="F1452" s="3" t="n">
        <x:v>42290</x:v>
      </x:c>
      <x:c r="G1452" s="3" t="n">
        <x:v>44117</x:v>
      </x:c>
      <x:c r="H1452" s="3" t="n">
        <x:v/>
      </x:c>
      <x:c r="I1452" s="3" t="n">
        <x:v/>
      </x:c>
      <x:c r="J1452" s="3" t="n">
        <x:v/>
      </x:c>
      <x:c r="K1452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453">
      <x:c r="A1453" t="str">
        <x:v>Microsoft System Center Essentials 2010</x:v>
      </x:c>
      <x:c r="B1453" t="str">
        <x:v>wSQL</x:v>
      </x:c>
      <x:c r="C1453" t="str">
        <x:v/>
      </x:c>
      <x:c r="D1453" t="str">
        <x:v>Fixed</x:v>
      </x:c>
      <x:c r="E1453" s="3" t="n">
        <x:v>40387</x:v>
      </x:c>
      <x:c r="F1453" s="3" t="n">
        <x:v>42290</x:v>
      </x:c>
      <x:c r="G1453" s="3" t="n">
        <x:v>44117</x:v>
      </x:c>
      <x:c r="H1453" s="3" t="n">
        <x:v/>
      </x:c>
      <x:c r="I1453" s="3" t="n">
        <x:v/>
      </x:c>
      <x:c r="J1453" s="3" t="n">
        <x:v/>
      </x:c>
      <x:c r="K1453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454">
      <x:c r="A1454" t="str">
        <x:v>Microsoft System Center Mobile Device Manager 2008</x:v>
      </x:c>
      <x:c r="B1454" t="str">
        <x:v>All applicable</x:v>
      </x:c>
      <x:c r="C1454" t="str">
        <x:v>Original Release</x:v>
      </x:c>
      <x:c r="D1454" t="str">
        <x:v>Fixed</x:v>
      </x:c>
      <x:c r="E1454" s="3" t="n">
        <x:v>39582</x:v>
      </x:c>
      <x:c r="F1454" s="3" t="n">
        <x:v>41464</x:v>
      </x:c>
      <x:c r="G1454" s="3" t="n">
        <x:v>43291</x:v>
      </x:c>
      <x:c r="H1454" s="3" t="n">
        <x:v/>
      </x:c>
      <x:c r="I1454" s="3" t="n">
        <x:v>39582</x:v>
      </x:c>
      <x:c r="J1454" s="3" t="n">
        <x:v>40190</x:v>
      </x:c>
      <x:c r="K1454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55">
      <x:c r="A1455" t="str">
        <x:v>Microsoft System Center Mobile Device Manager 2008</x:v>
      </x:c>
      <x:c r="B1455" t="str">
        <x:v>All applicable</x:v>
      </x:c>
      <x:c r="C1455" t="str">
        <x:v>Service Pack 1</x:v>
      </x:c>
      <x:c r="D1455" t="str">
        <x:v>Fixed</x:v>
      </x:c>
      <x:c r="E1455" s="3" t="n">
        <x:v>39582</x:v>
      </x:c>
      <x:c r="F1455" s="3" t="n">
        <x:v>41464</x:v>
      </x:c>
      <x:c r="G1455" s="3" t="n">
        <x:v>43291</x:v>
      </x:c>
      <x:c r="H1455" s="3" t="n">
        <x:v/>
      </x:c>
      <x:c r="I1455" s="3" t="n">
        <x:v>39797</x:v>
      </x:c>
      <x:c r="J1455" s="3" t="n">
        <x:v>43291</x:v>
      </x:c>
      <x:c r="K1455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56">
      <x:c r="A1456" t="str">
        <x:v>Microsoft System Center Mobile Device Manager 2008</x:v>
      </x:c>
      <x:c r="B1456" t="str">
        <x:v>wSQL</x:v>
      </x:c>
      <x:c r="C1456" t="str">
        <x:v>Original Release</x:v>
      </x:c>
      <x:c r="D1456" t="str">
        <x:v>Fixed</x:v>
      </x:c>
      <x:c r="E1456" s="3" t="n">
        <x:v>39582</x:v>
      </x:c>
      <x:c r="F1456" s="3" t="n">
        <x:v>41464</x:v>
      </x:c>
      <x:c r="G1456" s="3" t="n">
        <x:v>43291</x:v>
      </x:c>
      <x:c r="H1456" s="3" t="n">
        <x:v/>
      </x:c>
      <x:c r="I1456" s="3" t="n">
        <x:v>39582</x:v>
      </x:c>
      <x:c r="J1456" s="3" t="n">
        <x:v>40190</x:v>
      </x:c>
      <x:c r="K1456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57">
      <x:c r="A1457" t="str">
        <x:v>Microsoft System Center Mobile Device Manager 2008</x:v>
      </x:c>
      <x:c r="B1457" t="str">
        <x:v>wSQL</x:v>
      </x:c>
      <x:c r="C1457" t="str">
        <x:v>Service Pack 1</x:v>
      </x:c>
      <x:c r="D1457" t="str">
        <x:v>Fixed</x:v>
      </x:c>
      <x:c r="E1457" s="3" t="n">
        <x:v>39582</x:v>
      </x:c>
      <x:c r="F1457" s="3" t="n">
        <x:v>41464</x:v>
      </x:c>
      <x:c r="G1457" s="3" t="n">
        <x:v>43291</x:v>
      </x:c>
      <x:c r="H1457" s="3" t="n">
        <x:v/>
      </x:c>
      <x:c r="I1457" s="3" t="n">
        <x:v>39797</x:v>
      </x:c>
      <x:c r="J1457" s="3" t="n">
        <x:v>43291</x:v>
      </x:c>
      <x:c r="K1457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58">
      <x:c r="A1458" t="str">
        <x:v>Microsoft System Center Virtual Machine Manager 2007</x:v>
      </x:c>
      <x:c r="B1458" t="str">
        <x:v/>
      </x:c>
      <x:c r="C1458" t="str">
        <x:v/>
      </x:c>
      <x:c r="D1458" t="str">
        <x:v>Fixed</x:v>
      </x:c>
      <x:c r="E1458" s="3" t="n">
        <x:v>39415</x:v>
      </x:c>
      <x:c r="F1458" s="3" t="n">
        <x:v>41282</x:v>
      </x:c>
      <x:c r="G1458" s="3" t="n">
        <x:v>43109</x:v>
      </x:c>
      <x:c r="H1458" s="3" t="n">
        <x:v/>
      </x:c>
      <x:c r="I1458" s="3" t="n">
        <x:v/>
      </x:c>
      <x:c r="J1458" s="3" t="n">
        <x:v/>
      </x:c>
      <x:c r="K1458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1459">
      <x:c r="A1459" t="str">
        <x:v>Microsoft System Center Virtual Machine Manager 2008</x:v>
      </x:c>
      <x:c r="B1459" t="str">
        <x:v/>
      </x:c>
      <x:c r="C1459" t="str">
        <x:v/>
      </x:c>
      <x:c r="D1459" t="str">
        <x:v>Fixed</x:v>
      </x:c>
      <x:c r="E1459" s="3" t="n">
        <x:v>39842</x:v>
      </x:c>
      <x:c r="F1459" s="3" t="n">
        <x:v>41737</x:v>
      </x:c>
      <x:c r="G1459" s="3" t="n">
        <x:v>43564</x:v>
      </x:c>
      <x:c r="H1459" s="3" t="n">
        <x:v/>
      </x:c>
      <x:c r="I1459" s="3" t="n">
        <x:v/>
      </x:c>
      <x:c r="J1459" s="3" t="n">
        <x:v/>
      </x:c>
      <x:c r="K1459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1460">
      <x:c r="A1460" t="str">
        <x:v>Microsoft System Center Virtual Machine Manager 2008 R2</x:v>
      </x:c>
      <x:c r="B1460" t="str">
        <x:v/>
      </x:c>
      <x:c r="C1460" t="str">
        <x:v>Original Release</x:v>
      </x:c>
      <x:c r="D1460" t="str">
        <x:v>Fixed</x:v>
      </x:c>
      <x:c r="E1460" s="3" t="n">
        <x:v>40139</x:v>
      </x:c>
      <x:c r="F1460" s="3" t="n">
        <x:v>41737</x:v>
      </x:c>
      <x:c r="G1460" s="3" t="n">
        <x:v>43564</x:v>
      </x:c>
      <x:c r="H1460" s="3" t="n">
        <x:v/>
      </x:c>
      <x:c r="I1460" s="3" t="n">
        <x:v>40139</x:v>
      </x:c>
      <x:c r="J1460" s="3" t="n">
        <x:v>41009</x:v>
      </x:c>
      <x:c r="K1460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1461">
      <x:c r="A1461" t="str">
        <x:v>Microsoft System Center Virtual Machine Manager 2008 R2</x:v>
      </x:c>
      <x:c r="B1461" t="str">
        <x:v/>
      </x:c>
      <x:c r="C1461" t="str">
        <x:v>Service Pack 1</x:v>
      </x:c>
      <x:c r="D1461" t="str">
        <x:v>Fixed</x:v>
      </x:c>
      <x:c r="E1461" s="3" t="n">
        <x:v>40139</x:v>
      </x:c>
      <x:c r="F1461" s="3" t="n">
        <x:v>41737</x:v>
      </x:c>
      <x:c r="G1461" s="3" t="n">
        <x:v>43564</x:v>
      </x:c>
      <x:c r="H1461" s="3" t="n">
        <x:v/>
      </x:c>
      <x:c r="I1461" s="3" t="n">
        <x:v>40626</x:v>
      </x:c>
      <x:c r="J1461" s="3" t="n">
        <x:v>43564</x:v>
      </x:c>
      <x:c r="K1461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1462">
      <x:c r="A1462" t="str">
        <x:v>Microsoft Systems Management Server 2003</x:v>
      </x:c>
      <x:c r="B1462" t="str">
        <x:v/>
      </x:c>
      <x:c r="C1462" t="str">
        <x:v>Original Release</x:v>
      </x:c>
      <x:c r="D1462" t="str">
        <x:v>Fixed</x:v>
      </x:c>
      <x:c r="E1462" s="3" t="n">
        <x:v>38006</x:v>
      </x:c>
      <x:c r="F1462" s="3" t="n">
        <x:v>40190</x:v>
      </x:c>
      <x:c r="G1462" s="3" t="n">
        <x:v>42017</x:v>
      </x:c>
      <x:c r="H1462" s="3" t="n">
        <x:v/>
      </x:c>
      <x:c r="I1462" s="3" t="n">
        <x:v>38006</x:v>
      </x:c>
      <x:c r="J1462" s="3" t="n">
        <x:v>38605</x:v>
      </x:c>
      <x:c r="K1462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63">
      <x:c r="A1463" t="str">
        <x:v>Microsoft Systems Management Server 2003</x:v>
      </x:c>
      <x:c r="B1463" t="str">
        <x:v/>
      </x:c>
      <x:c r="C1463" t="str">
        <x:v>Service Pack 1</x:v>
      </x:c>
      <x:c r="D1463" t="str">
        <x:v>Fixed</x:v>
      </x:c>
      <x:c r="E1463" s="3" t="n">
        <x:v>38006</x:v>
      </x:c>
      <x:c r="F1463" s="3" t="n">
        <x:v>40190</x:v>
      </x:c>
      <x:c r="G1463" s="3" t="n">
        <x:v>42017</x:v>
      </x:c>
      <x:c r="H1463" s="3" t="n">
        <x:v/>
      </x:c>
      <x:c r="I1463" s="3" t="n">
        <x:v>38240</x:v>
      </x:c>
      <x:c r="J1463" s="3" t="n">
        <x:v>39182</x:v>
      </x:c>
      <x:c r="K1463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64">
      <x:c r="A1464" t="str">
        <x:v>Microsoft Systems Management Server 2003</x:v>
      </x:c>
      <x:c r="B1464" t="str">
        <x:v/>
      </x:c>
      <x:c r="C1464" t="str">
        <x:v>Service Pack 2</x:v>
      </x:c>
      <x:c r="D1464" t="str">
        <x:v>Fixed</x:v>
      </x:c>
      <x:c r="E1464" s="3" t="n">
        <x:v>38006</x:v>
      </x:c>
      <x:c r="F1464" s="3" t="n">
        <x:v>40190</x:v>
      </x:c>
      <x:c r="G1464" s="3" t="n">
        <x:v>42017</x:v>
      </x:c>
      <x:c r="H1464" s="3" t="n">
        <x:v/>
      </x:c>
      <x:c r="I1464" s="3" t="n">
        <x:v>38758</x:v>
      </x:c>
      <x:c r="J1464" s="3" t="n">
        <x:v>39637</x:v>
      </x:c>
      <x:c r="K1464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65">
      <x:c r="A1465" t="str">
        <x:v>Microsoft Systems Management Server 2003</x:v>
      </x:c>
      <x:c r="B1465" t="str">
        <x:v/>
      </x:c>
      <x:c r="C1465" t="str">
        <x:v>Service Pack 3</x:v>
      </x:c>
      <x:c r="D1465" t="str">
        <x:v>Fixed</x:v>
      </x:c>
      <x:c r="E1465" s="3" t="n">
        <x:v>38006</x:v>
      </x:c>
      <x:c r="F1465" s="3" t="n">
        <x:v>40190</x:v>
      </x:c>
      <x:c r="G1465" s="3" t="n">
        <x:v>42017</x:v>
      </x:c>
      <x:c r="H1465" s="3" t="n">
        <x:v/>
      </x:c>
      <x:c r="I1465" s="3" t="n">
        <x:v>39199</x:v>
      </x:c>
      <x:c r="J1465" s="3" t="n">
        <x:v>42017</x:v>
      </x:c>
      <x:c r="K1465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66">
      <x:c r="A1466" t="str">
        <x:v>Microsoft Systems Management Server 2003 R2</x:v>
      </x:c>
      <x:c r="B1466" t="str">
        <x:v/>
      </x:c>
      <x:c r="C1466" t="str">
        <x:v>Original Release</x:v>
      </x:c>
      <x:c r="D1466" t="str">
        <x:v>Fixed</x:v>
      </x:c>
      <x:c r="E1466" s="3" t="n">
        <x:v>38954</x:v>
      </x:c>
      <x:c r="F1466" s="3" t="n">
        <x:v>40190</x:v>
      </x:c>
      <x:c r="G1466" s="3" t="n">
        <x:v>42017</x:v>
      </x:c>
      <x:c r="H1466" s="3" t="n">
        <x:v/>
      </x:c>
      <x:c r="I1466" s="3" t="n">
        <x:v>38954</x:v>
      </x:c>
      <x:c r="J1466" s="3" t="n">
        <x:v>39637</x:v>
      </x:c>
      <x:c r="K1466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1467">
      <x:c r="A1467" t="str">
        <x:v>Microsoft Teams</x:v>
      </x:c>
      <x:c r="B1467" t="str">
        <x:v/>
      </x:c>
      <x:c r="C1467" t="str">
        <x:v>Classic Teams Client</x:v>
      </x:c>
      <x:c r="D1467" t="str">
        <x:v>Modern</x:v>
      </x:c>
      <x:c r="E1467" s="3" t="n">
        <x:v>42675</x:v>
      </x:c>
      <x:c r="F1467" s="3" t="n">
        <x:v/>
      </x:c>
      <x:c r="G1467" s="3" t="n">
        <x:v/>
      </x:c>
      <x:c r="H1467" s="3" t="n">
        <x:v/>
      </x:c>
      <x:c r="I1467" s="3" t="n">
        <x:v>42675</x:v>
      </x:c>
      <x:c r="J1467" s="3" t="n">
        <x:v>45474</x:v>
      </x:c>
      <x:c r="K1467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1468">
      <x:c r="A1468" t="str">
        <x:v>Microsoft Teams</x:v>
      </x:c>
      <x:c r="B1468" t="str">
        <x:v/>
      </x:c>
      <x:c r="C1468" t="str">
        <x:v>New Microsoft Teams</x:v>
      </x:c>
      <x:c r="D1468" t="str">
        <x:v>Modern</x:v>
      </x:c>
      <x:c r="E1468" s="3" t="n">
        <x:v>42675</x:v>
      </x:c>
      <x:c r="F1468" s="3" t="n">
        <x:v/>
      </x:c>
      <x:c r="G1468" s="3" t="n">
        <x:v/>
      </x:c>
      <x:c r="H1468" s="3" t="n">
        <x:v/>
      </x:c>
      <x:c r="I1468" s="3" t="n">
        <x:v>45204</x:v>
      </x:c>
      <x:c r="J1468" s="3" t="n">
        <x:v/>
      </x:c>
      <x:c r="K1468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1469">
      <x:c r="A1469" t="str">
        <x:v>Microsoft Teams Displays</x:v>
      </x:c>
      <x:c r="B1469" t="str">
        <x:v/>
      </x:c>
      <x:c r="C1469" t="str">
        <x:v/>
      </x:c>
      <x:c r="D1469" t="str">
        <x:v>Modern</x:v>
      </x:c>
      <x:c r="E1469" s="3" t="n">
        <x:v>44132</x:v>
      </x:c>
      <x:c r="F1469" s="3" t="n">
        <x:v/>
      </x:c>
      <x:c r="G1469" s="3" t="n">
        <x:v/>
      </x:c>
      <x:c r="H1469" s="3" t="n">
        <x:v>46633</x:v>
      </x:c>
      <x:c r="I1469" s="3" t="n">
        <x:v/>
      </x:c>
      <x:c r="J1469" s="3" t="n">
        <x:v/>
      </x:c>
      <x:c r="K1469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1470">
      <x:c r="A1470" t="str">
        <x:v>Microsoft Teams Rooms (Basic)</x:v>
      </x:c>
      <x:c r="B1470" t="str">
        <x:v/>
      </x:c>
      <x:c r="C1470" t="str">
        <x:v/>
      </x:c>
      <x:c r="D1470" t="str">
        <x:v>Modern</x:v>
      </x:c>
      <x:c r="E1470" s="3" t="n">
        <x:v>44810</x:v>
      </x:c>
      <x:c r="F1470" s="3" t="n">
        <x:v/>
      </x:c>
      <x:c r="G1470" s="3" t="n">
        <x:v/>
      </x:c>
      <x:c r="H1470" s="3" t="n">
        <x:v/>
      </x:c>
      <x:c r="I1470" s="3" t="n">
        <x:v/>
      </x:c>
      <x:c r="J1470" s="3" t="n">
        <x:v/>
      </x:c>
      <x:c r="K1470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1471">
      <x:c r="A1471" t="str">
        <x:v>Microsoft Teams Rooms (Premium)</x:v>
      </x:c>
      <x:c r="B1471" t="str">
        <x:v/>
      </x:c>
      <x:c r="C1471" t="str">
        <x:v/>
      </x:c>
      <x:c r="D1471" t="str">
        <x:v>Modern</x:v>
      </x:c>
      <x:c r="E1471" s="3" t="n">
        <x:v>44062</x:v>
      </x:c>
      <x:c r="F1471" s="3" t="n">
        <x:v/>
      </x:c>
      <x:c r="G1471" s="3" t="n">
        <x:v/>
      </x:c>
      <x:c r="H1471" s="3" t="n">
        <x:v>44805</x:v>
      </x:c>
      <x:c r="I1471" s="3" t="n">
        <x:v/>
      </x:c>
      <x:c r="J1471" s="3" t="n">
        <x:v/>
      </x:c>
      <x:c r="K1471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1472">
      <x:c r="A1472" t="str">
        <x:v>Microsoft Teams Rooms (Pro)</x:v>
      </x:c>
      <x:c r="B1472" t="str">
        <x:v/>
      </x:c>
      <x:c r="C1472" t="str">
        <x:v/>
      </x:c>
      <x:c r="D1472" t="str">
        <x:v>Modern</x:v>
      </x:c>
      <x:c r="E1472" s="3" t="n">
        <x:v>44810</x:v>
      </x:c>
      <x:c r="F1472" s="3" t="n">
        <x:v/>
      </x:c>
      <x:c r="G1472" s="3" t="n">
        <x:v/>
      </x:c>
      <x:c r="H1472" s="3" t="n">
        <x:v/>
      </x:c>
      <x:c r="I1472" s="3" t="n">
        <x:v/>
      </x:c>
      <x:c r="J1472" s="3" t="n">
        <x:v/>
      </x:c>
      <x:c r="K1472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1473">
      <x:c r="A1473" t="str">
        <x:v>Microsoft Teams Rooms (Standard)</x:v>
      </x:c>
      <x:c r="B1473" t="str">
        <x:v/>
      </x:c>
      <x:c r="C1473" t="str">
        <x:v/>
      </x:c>
      <x:c r="D1473" t="str">
        <x:v>Modern</x:v>
      </x:c>
      <x:c r="E1473" s="3" t="n">
        <x:v>43384</x:v>
      </x:c>
      <x:c r="F1473" s="3" t="n">
        <x:v/>
      </x:c>
      <x:c r="G1473" s="3" t="n">
        <x:v/>
      </x:c>
      <x:c r="H1473" s="3" t="n">
        <x:v>44805</x:v>
      </x:c>
      <x:c r="I1473" s="3" t="n">
        <x:v/>
      </x:c>
      <x:c r="J1473" s="3" t="n">
        <x:v/>
      </x:c>
      <x:c r="K1473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1474">
      <x:c r="A1474" t="str">
        <x:v>Microsoft Teams Shared Devices</x:v>
      </x:c>
      <x:c r="B1474" t="str">
        <x:v/>
      </x:c>
      <x:c r="C1474" t="str">
        <x:v/>
      </x:c>
      <x:c r="D1474" t="str">
        <x:v>Modern</x:v>
      </x:c>
      <x:c r="E1474" s="3" t="n">
        <x:v>44881</x:v>
      </x:c>
      <x:c r="F1474" s="3" t="n">
        <x:v/>
      </x:c>
      <x:c r="G1474" s="3" t="n">
        <x:v/>
      </x:c>
      <x:c r="H1474" s="3" t="n">
        <x:v/>
      </x:c>
      <x:c r="I1474" s="3" t="n">
        <x:v/>
      </x:c>
      <x:c r="J1474" s="3" t="n">
        <x:v/>
      </x:c>
      <x:c r="K1474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1475">
      <x:c r="A1475" t="str">
        <x:v>Microsoft Visual Basic .NET 2003</x:v>
      </x:c>
      <x:c r="B1475" t="str">
        <x:v>Standard</x:v>
      </x:c>
      <x:c r="C1475" t="str">
        <x:v/>
      </x:c>
      <x:c r="D1475" t="str">
        <x:v>Fixed</x:v>
      </x:c>
      <x:c r="E1475" s="3" t="n">
        <x:v>37812</x:v>
      </x:c>
      <x:c r="F1475" s="3" t="n">
        <x:v>39735</x:v>
      </x:c>
      <x:c r="G1475" s="3" t="n">
        <x:v>41555</x:v>
      </x:c>
      <x:c r="H1475" s="3" t="n">
        <x:v/>
      </x:c>
      <x:c r="I1475" s="3" t="n">
        <x:v/>
      </x:c>
      <x:c r="J1475" s="3" t="n">
        <x:v/>
      </x:c>
      <x:c r="K1475" t="str">
        <x:f>=HYPERLINK("https://learn.microsoft.com/lifecycle/products/microsoft-visual-basic-net-2003?branch=live", "https://learn.microsoft.com/lifecycle/products/microsoft-visual-basic-net-2003?branch=live")</x:f>
        <x:v>https://learn.microsoft.com/lifecycle/products/microsoft-visual-basic-net-2003?branch=live</x:v>
      </x:c>
    </x:row>
    <x:row r="1476">
      <x:c r="A1476" t="str">
        <x:v>Microsoft Visual C# .NET 2003</x:v>
      </x:c>
      <x:c r="B1476" t="str">
        <x:v>Standard</x:v>
      </x:c>
      <x:c r="C1476" t="str">
        <x:v/>
      </x:c>
      <x:c r="D1476" t="str">
        <x:v>Fixed</x:v>
      </x:c>
      <x:c r="E1476" s="3" t="n">
        <x:v>37812</x:v>
      </x:c>
      <x:c r="F1476" s="3" t="n">
        <x:v>39735</x:v>
      </x:c>
      <x:c r="G1476" s="3" t="n">
        <x:v>41555</x:v>
      </x:c>
      <x:c r="H1476" s="3" t="n">
        <x:v/>
      </x:c>
      <x:c r="I1476" s="3" t="n">
        <x:v/>
      </x:c>
      <x:c r="J1476" s="3" t="n">
        <x:v/>
      </x:c>
      <x:c r="K1476" t="str">
        <x:f>=HYPERLINK("https://learn.microsoft.com/lifecycle/products/microsoft-visual-c-net-2003?branch=live", "https://learn.microsoft.com/lifecycle/products/microsoft-visual-c-net-2003?branch=live")</x:f>
        <x:v>https://learn.microsoft.com/lifecycle/products/microsoft-visual-c-net-2003?branch=live</x:v>
      </x:c>
    </x:row>
    <x:row r="1477">
      <x:c r="A1477" t="str">
        <x:v>Microsoft Visual C++ .NET 2003</x:v>
      </x:c>
      <x:c r="B1477" t="str">
        <x:v>Standard</x:v>
      </x:c>
      <x:c r="C1477" t="str">
        <x:v/>
      </x:c>
      <x:c r="D1477" t="str">
        <x:v>Fixed</x:v>
      </x:c>
      <x:c r="E1477" s="3" t="n">
        <x:v>37812</x:v>
      </x:c>
      <x:c r="F1477" s="3" t="n">
        <x:v>39735</x:v>
      </x:c>
      <x:c r="G1477" s="3" t="n">
        <x:v>41555</x:v>
      </x:c>
      <x:c r="H1477" s="3" t="n">
        <x:v/>
      </x:c>
      <x:c r="I1477" s="3" t="n">
        <x:v/>
      </x:c>
      <x:c r="J1477" s="3" t="n">
        <x:v/>
      </x:c>
      <x:c r="K1477" t="str">
        <x:f>=HYPERLINK("https://learn.microsoft.com/lifecycle/products/microsoft-visual-c-net-2003538889574?branch=live", "https://learn.microsoft.com/lifecycle/products/microsoft-visual-c-net-2003538889574?branch=live")</x:f>
        <x:v>https://learn.microsoft.com/lifecycle/products/microsoft-visual-c-net-2003538889574?branch=live</x:v>
      </x:c>
    </x:row>
    <x:row r="1478">
      <x:c r="A1478" t="str">
        <x:v>Microsoft Visual FoxPro 8.0 Professional Edition</x:v>
      </x:c>
      <x:c r="B1478" t="str">
        <x:v>Professional</x:v>
      </x:c>
      <x:c r="C1478" t="str">
        <x:v/>
      </x:c>
      <x:c r="D1478" t="str">
        <x:v>Fixed</x:v>
      </x:c>
      <x:c r="E1478" s="3" t="n">
        <x:v>37692</x:v>
      </x:c>
      <x:c r="F1478" s="3" t="n">
        <x:v>39546</x:v>
      </x:c>
      <x:c r="G1478" s="3" t="n">
        <x:v>41373</x:v>
      </x:c>
      <x:c r="H1478" s="3" t="n">
        <x:v/>
      </x:c>
      <x:c r="I1478" s="3" t="n">
        <x:v/>
      </x:c>
      <x:c r="J1478" s="3" t="n">
        <x:v/>
      </x:c>
      <x:c r="K1478" t="str">
        <x:f>=HYPERLINK("https://learn.microsoft.com/lifecycle/products/microsoft-visual-foxpro-80-professional-edition?branch=live", "https://learn.microsoft.com/lifecycle/products/microsoft-visual-foxpro-80-professional-edition?branch=live")</x:f>
        <x:v>https://learn.microsoft.com/lifecycle/products/microsoft-visual-foxpro-80-professional-edition?branch=live</x:v>
      </x:c>
    </x:row>
    <x:row r="1479">
      <x:c r="A1479" t="str">
        <x:v>Microsoft Visual FoxPro 9.0</x:v>
      </x:c>
      <x:c r="B1479" t="str">
        <x:v>Professional</x:v>
      </x:c>
      <x:c r="C1479" t="str">
        <x:v/>
      </x:c>
      <x:c r="D1479" t="str">
        <x:v>Fixed</x:v>
      </x:c>
      <x:c r="E1479" s="3" t="n">
        <x:v>38343</x:v>
      </x:c>
      <x:c r="F1479" s="3" t="n">
        <x:v>40190</x:v>
      </x:c>
      <x:c r="G1479" s="3" t="n">
        <x:v>42017</x:v>
      </x:c>
      <x:c r="H1479" s="3" t="n">
        <x:v/>
      </x:c>
      <x:c r="I1479" s="3" t="n">
        <x:v/>
      </x:c>
      <x:c r="J1479" s="3" t="n">
        <x:v/>
      </x:c>
      <x:c r="K1479" t="str">
        <x:f>=HYPERLINK("https://learn.microsoft.com/lifecycle/products/microsoft-visual-foxpro-90?branch=live", "https://learn.microsoft.com/lifecycle/products/microsoft-visual-foxpro-90?branch=live")</x:f>
        <x:v>https://learn.microsoft.com/lifecycle/products/microsoft-visual-foxpro-90?branch=live</x:v>
      </x:c>
    </x:row>
    <x:row r="1480">
      <x:c r="A1480" t="str">
        <x:v>Microsoft Visual J# Version 2.0 Redistributable Package</x:v>
      </x:c>
      <x:c r="B1480" t="str">
        <x:v/>
      </x:c>
      <x:c r="C1480" t="str">
        <x:v/>
      </x:c>
      <x:c r="D1480" t="str">
        <x:v>Fixed</x:v>
      </x:c>
      <x:c r="E1480" s="3" t="n">
        <x:v>38829</x:v>
      </x:c>
      <x:c r="F1480" s="3" t="n">
        <x:v>40736</x:v>
      </x:c>
      <x:c r="G1480" s="3" t="n">
        <x:v>42563</x:v>
      </x:c>
      <x:c r="H1480" s="3" t="n">
        <x:v/>
      </x:c>
      <x:c r="I1480" s="3" t="n">
        <x:v/>
      </x:c>
      <x:c r="J1480" s="3" t="n">
        <x:v/>
      </x:c>
      <x:c r="K1480" t="str">
        <x:f>=HYPERLINK("https://learn.microsoft.com/lifecycle/products/microsoft-visual-j-version-20-redistributable-package?branch=live", "https://learn.microsoft.com/lifecycle/products/microsoft-visual-j-version-20-redistributable-package?branch=live")</x:f>
        <x:v>https://learn.microsoft.com/lifecycle/products/microsoft-visual-j-version-20-redistributable-package?branch=live</x:v>
      </x:c>
    </x:row>
    <x:row r="1481">
      <x:c r="A1481" t="str">
        <x:v>Microsoft Visual J# Version 2.0 Redistributable Package Second Edition</x:v>
      </x:c>
      <x:c r="B1481" t="str">
        <x:v/>
      </x:c>
      <x:c r="C1481" t="str">
        <x:v/>
      </x:c>
      <x:c r="D1481" t="str">
        <x:v>Fixed</x:v>
      </x:c>
      <x:c r="E1481" s="3" t="n">
        <x:v>39321</x:v>
      </x:c>
      <x:c r="F1481" s="3" t="n">
        <x:v>41191</x:v>
      </x:c>
      <x:c r="G1481" s="3" t="n">
        <x:v>43018</x:v>
      </x:c>
      <x:c r="H1481" s="3" t="n">
        <x:v/>
      </x:c>
      <x:c r="I1481" s="3" t="n">
        <x:v/>
      </x:c>
      <x:c r="J1481" s="3" t="n">
        <x:v/>
      </x:c>
      <x:c r="K1481" t="str">
        <x:f>=HYPERLINK("https://learn.microsoft.com/lifecycle/products/microsoft-visual-j-version-20-redistributable-package-second-edition?branch=live", "https://learn.microsoft.com/lifecycle/products/microsoft-visual-j-version-20-redistributable-package-second-edition?branch=live")</x:f>
        <x:v>https://learn.microsoft.com/lifecycle/products/microsoft-visual-j-version-20-redistributable-package-second-edition?branch=live</x:v>
      </x:c>
    </x:row>
    <x:row r="1482">
      <x:c r="A1482" t="str">
        <x:v>Microsoft Visual SourceSafe 2005</x:v>
      </x:c>
      <x:c r="B1482" t="str">
        <x:v>Standard</x:v>
      </x:c>
      <x:c r="C1482" t="str">
        <x:v/>
      </x:c>
      <x:c r="D1482" t="str">
        <x:v>Fixed</x:v>
      </x:c>
      <x:c r="E1482" s="3" t="n">
        <x:v>38744</x:v>
      </x:c>
      <x:c r="F1482" s="3" t="n">
        <x:v>41100</x:v>
      </x:c>
      <x:c r="G1482" s="3" t="n">
        <x:v>42927</x:v>
      </x:c>
      <x:c r="H1482" s="3" t="n">
        <x:v/>
      </x:c>
      <x:c r="I1482" s="3" t="n">
        <x:v/>
      </x:c>
      <x:c r="J1482" s="3" t="n">
        <x:v/>
      </x:c>
      <x:c r="K1482" t="str">
        <x:f>=HYPERLINK("https://learn.microsoft.com/lifecycle/products/microsoft-visual-sourcesafe-2005?branch=live", "https://learn.microsoft.com/lifecycle/products/microsoft-visual-sourcesafe-2005?branch=live")</x:f>
        <x:v>https://learn.microsoft.com/lifecycle/products/microsoft-visual-sourcesafe-2005?branch=live</x:v>
      </x:c>
    </x:row>
    <x:row r="1483">
      <x:c r="A1483" t="str">
        <x:v>Microsoft Visual Studio .NET 2003</x:v>
      </x:c>
      <x:c r="B1483" t="str">
        <x:v>Enterprise Architect</x:v>
      </x:c>
      <x:c r="C1483" t="str">
        <x:v>Original Release</x:v>
      </x:c>
      <x:c r="D1483" t="str">
        <x:v>Fixed</x:v>
      </x:c>
      <x:c r="E1483" s="3" t="n">
        <x:v>37812</x:v>
      </x:c>
      <x:c r="F1483" s="3" t="n">
        <x:v>39735</x:v>
      </x:c>
      <x:c r="G1483" s="3" t="n">
        <x:v>41555</x:v>
      </x:c>
      <x:c r="H1483" s="3" t="n">
        <x:v/>
      </x:c>
      <x:c r="I1483" s="3" t="n">
        <x:v>37812</x:v>
      </x:c>
      <x:c r="J1483" s="3" t="n">
        <x:v>39364</x:v>
      </x:c>
      <x:c r="K1483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4">
      <x:c r="A1484" t="str">
        <x:v>Microsoft Visual Studio .NET 2003</x:v>
      </x:c>
      <x:c r="B1484" t="str">
        <x:v>Enterprise Architect</x:v>
      </x:c>
      <x:c r="C1484" t="str">
        <x:v>Service Pack 1</x:v>
      </x:c>
      <x:c r="D1484" t="str">
        <x:v>Fixed</x:v>
      </x:c>
      <x:c r="E1484" s="3" t="n">
        <x:v>37812</x:v>
      </x:c>
      <x:c r="F1484" s="3" t="n">
        <x:v>39735</x:v>
      </x:c>
      <x:c r="G1484" s="3" t="n">
        <x:v>41555</x:v>
      </x:c>
      <x:c r="H1484" s="3" t="n">
        <x:v/>
      </x:c>
      <x:c r="I1484" s="3" t="n">
        <x:v>38975</x:v>
      </x:c>
      <x:c r="J1484" s="3" t="n">
        <x:v>41555</x:v>
      </x:c>
      <x:c r="K1484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5">
      <x:c r="A1485" t="str">
        <x:v>Microsoft Visual Studio .NET 2003</x:v>
      </x:c>
      <x:c r="B1485" t="str">
        <x:v>Enterprise Developer</x:v>
      </x:c>
      <x:c r="C1485" t="str">
        <x:v>Original Release</x:v>
      </x:c>
      <x:c r="D1485" t="str">
        <x:v>Fixed</x:v>
      </x:c>
      <x:c r="E1485" s="3" t="n">
        <x:v>37812</x:v>
      </x:c>
      <x:c r="F1485" s="3" t="n">
        <x:v>39735</x:v>
      </x:c>
      <x:c r="G1485" s="3" t="n">
        <x:v>41555</x:v>
      </x:c>
      <x:c r="H1485" s="3" t="n">
        <x:v/>
      </x:c>
      <x:c r="I1485" s="3" t="n">
        <x:v>37812</x:v>
      </x:c>
      <x:c r="J1485" s="3" t="n">
        <x:v>39364</x:v>
      </x:c>
      <x:c r="K1485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6">
      <x:c r="A1486" t="str">
        <x:v>Microsoft Visual Studio .NET 2003</x:v>
      </x:c>
      <x:c r="B1486" t="str">
        <x:v>Enterprise Developer</x:v>
      </x:c>
      <x:c r="C1486" t="str">
        <x:v>Service Pack 1</x:v>
      </x:c>
      <x:c r="D1486" t="str">
        <x:v>Fixed</x:v>
      </x:c>
      <x:c r="E1486" s="3" t="n">
        <x:v>37812</x:v>
      </x:c>
      <x:c r="F1486" s="3" t="n">
        <x:v>39735</x:v>
      </x:c>
      <x:c r="G1486" s="3" t="n">
        <x:v>41555</x:v>
      </x:c>
      <x:c r="H1486" s="3" t="n">
        <x:v/>
      </x:c>
      <x:c r="I1486" s="3" t="n">
        <x:v>38975</x:v>
      </x:c>
      <x:c r="J1486" s="3" t="n">
        <x:v>41555</x:v>
      </x:c>
      <x:c r="K1486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7">
      <x:c r="A1487" t="str">
        <x:v>Microsoft Visual Studio .NET 2003</x:v>
      </x:c>
      <x:c r="B1487" t="str">
        <x:v>J#</x:v>
      </x:c>
      <x:c r="C1487" t="str">
        <x:v>Original Release</x:v>
      </x:c>
      <x:c r="D1487" t="str">
        <x:v>Fixed</x:v>
      </x:c>
      <x:c r="E1487" s="3" t="n">
        <x:v>37812</x:v>
      </x:c>
      <x:c r="F1487" s="3" t="n">
        <x:v>39735</x:v>
      </x:c>
      <x:c r="G1487" s="3" t="n">
        <x:v>41555</x:v>
      </x:c>
      <x:c r="H1487" s="3" t="n">
        <x:v/>
      </x:c>
      <x:c r="I1487" s="3" t="n">
        <x:v>37812</x:v>
      </x:c>
      <x:c r="J1487" s="3" t="n">
        <x:v>39364</x:v>
      </x:c>
      <x:c r="K1487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8">
      <x:c r="A1488" t="str">
        <x:v>Microsoft Visual Studio .NET 2003</x:v>
      </x:c>
      <x:c r="B1488" t="str">
        <x:v>J#</x:v>
      </x:c>
      <x:c r="C1488" t="str">
        <x:v>Service Pack 1</x:v>
      </x:c>
      <x:c r="D1488" t="str">
        <x:v>Fixed</x:v>
      </x:c>
      <x:c r="E1488" s="3" t="n">
        <x:v>37812</x:v>
      </x:c>
      <x:c r="F1488" s="3" t="n">
        <x:v>39735</x:v>
      </x:c>
      <x:c r="G1488" s="3" t="n">
        <x:v>41555</x:v>
      </x:c>
      <x:c r="H1488" s="3" t="n">
        <x:v/>
      </x:c>
      <x:c r="I1488" s="3" t="n">
        <x:v>38975</x:v>
      </x:c>
      <x:c r="J1488" s="3" t="n">
        <x:v>41555</x:v>
      </x:c>
      <x:c r="K1488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9">
      <x:c r="A1489" t="str">
        <x:v>Microsoft Visual Studio .NET 2003</x:v>
      </x:c>
      <x:c r="B1489" t="str">
        <x:v>Professional</x:v>
      </x:c>
      <x:c r="C1489" t="str">
        <x:v>Original Release</x:v>
      </x:c>
      <x:c r="D1489" t="str">
        <x:v>Fixed</x:v>
      </x:c>
      <x:c r="E1489" s="3" t="n">
        <x:v>37812</x:v>
      </x:c>
      <x:c r="F1489" s="3" t="n">
        <x:v>39735</x:v>
      </x:c>
      <x:c r="G1489" s="3" t="n">
        <x:v>41555</x:v>
      </x:c>
      <x:c r="H1489" s="3" t="n">
        <x:v/>
      </x:c>
      <x:c r="I1489" s="3" t="n">
        <x:v>37812</x:v>
      </x:c>
      <x:c r="J1489" s="3" t="n">
        <x:v>39364</x:v>
      </x:c>
      <x:c r="K1489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90">
      <x:c r="A1490" t="str">
        <x:v>Microsoft Visual Studio .NET 2003</x:v>
      </x:c>
      <x:c r="B1490" t="str">
        <x:v>Professional</x:v>
      </x:c>
      <x:c r="C1490" t="str">
        <x:v>Service Pack 1</x:v>
      </x:c>
      <x:c r="D1490" t="str">
        <x:v>Fixed</x:v>
      </x:c>
      <x:c r="E1490" s="3" t="n">
        <x:v>37812</x:v>
      </x:c>
      <x:c r="F1490" s="3" t="n">
        <x:v>39735</x:v>
      </x:c>
      <x:c r="G1490" s="3" t="n">
        <x:v>41555</x:v>
      </x:c>
      <x:c r="H1490" s="3" t="n">
        <x:v/>
      </x:c>
      <x:c r="I1490" s="3" t="n">
        <x:v>38975</x:v>
      </x:c>
      <x:c r="J1490" s="3" t="n">
        <x:v>41555</x:v>
      </x:c>
      <x:c r="K1490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91">
      <x:c r="A1491" t="str">
        <x:v>Microsoft Visual Studio .NET 2003</x:v>
      </x:c>
      <x:c r="B1491" t="str">
        <x:v>Standard</x:v>
      </x:c>
      <x:c r="C1491" t="str">
        <x:v>Original Release</x:v>
      </x:c>
      <x:c r="D1491" t="str">
        <x:v>Fixed</x:v>
      </x:c>
      <x:c r="E1491" s="3" t="n">
        <x:v>37812</x:v>
      </x:c>
      <x:c r="F1491" s="3" t="n">
        <x:v>39735</x:v>
      </x:c>
      <x:c r="G1491" s="3" t="n">
        <x:v>41555</x:v>
      </x:c>
      <x:c r="H1491" s="3" t="n">
        <x:v/>
      </x:c>
      <x:c r="I1491" s="3" t="n">
        <x:v>37812</x:v>
      </x:c>
      <x:c r="J1491" s="3" t="n">
        <x:v>39364</x:v>
      </x:c>
      <x:c r="K1491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92">
      <x:c r="A1492" t="str">
        <x:v>Microsoft Visual Studio .NET 2003</x:v>
      </x:c>
      <x:c r="B1492" t="str">
        <x:v>Standard</x:v>
      </x:c>
      <x:c r="C1492" t="str">
        <x:v>Service Pack 1</x:v>
      </x:c>
      <x:c r="D1492" t="str">
        <x:v>Fixed</x:v>
      </x:c>
      <x:c r="E1492" s="3" t="n">
        <x:v>37812</x:v>
      </x:c>
      <x:c r="F1492" s="3" t="n">
        <x:v>39735</x:v>
      </x:c>
      <x:c r="G1492" s="3" t="n">
        <x:v>41555</x:v>
      </x:c>
      <x:c r="H1492" s="3" t="n">
        <x:v/>
      </x:c>
      <x:c r="I1492" s="3" t="n">
        <x:v>38975</x:v>
      </x:c>
      <x:c r="J1492" s="3" t="n">
        <x:v>41555</x:v>
      </x:c>
      <x:c r="K1492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93">
      <x:c r="A1493" t="str">
        <x:v>Microsoft Visual Studio 2005</x:v>
      </x:c>
      <x:c r="B1493" t="str">
        <x:v>Professional</x:v>
      </x:c>
      <x:c r="C1493" t="str">
        <x:v>Original Release</x:v>
      </x:c>
      <x:c r="D1493" t="str">
        <x:v>Fixed</x:v>
      </x:c>
      <x:c r="E1493" s="3" t="n">
        <x:v>38744</x:v>
      </x:c>
      <x:c r="F1493" s="3" t="n">
        <x:v>40645</x:v>
      </x:c>
      <x:c r="G1493" s="3" t="n">
        <x:v>42472</x:v>
      </x:c>
      <x:c r="H1493" s="3" t="n">
        <x:v/>
      </x:c>
      <x:c r="I1493" s="3" t="n">
        <x:v>38744</x:v>
      </x:c>
      <x:c r="J1493" s="3" t="n">
        <x:v>39455</x:v>
      </x:c>
      <x:c r="K149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4">
      <x:c r="A1494" t="str">
        <x:v>Microsoft Visual Studio 2005</x:v>
      </x:c>
      <x:c r="B1494" t="str">
        <x:v>Professional</x:v>
      </x:c>
      <x:c r="C1494" t="str">
        <x:v>Service Pack 1</x:v>
      </x:c>
      <x:c r="D1494" t="str">
        <x:v>Fixed</x:v>
      </x:c>
      <x:c r="E1494" s="3" t="n">
        <x:v>38744</x:v>
      </x:c>
      <x:c r="F1494" s="3" t="n">
        <x:v>40645</x:v>
      </x:c>
      <x:c r="G1494" s="3" t="n">
        <x:v>42472</x:v>
      </x:c>
      <x:c r="H1494" s="3" t="n">
        <x:v/>
      </x:c>
      <x:c r="I1494" s="3" t="n">
        <x:v>39065</x:v>
      </x:c>
      <x:c r="J1494" s="3" t="n">
        <x:v>42472</x:v>
      </x:c>
      <x:c r="K149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5">
      <x:c r="A1495" t="str">
        <x:v>Microsoft Visual Studio 2005</x:v>
      </x:c>
      <x:c r="B1495" t="str">
        <x:v>Standard</x:v>
      </x:c>
      <x:c r="C1495" t="str">
        <x:v>Original Release</x:v>
      </x:c>
      <x:c r="D1495" t="str">
        <x:v>Fixed</x:v>
      </x:c>
      <x:c r="E1495" s="3" t="n">
        <x:v>38744</x:v>
      </x:c>
      <x:c r="F1495" s="3" t="n">
        <x:v>40645</x:v>
      </x:c>
      <x:c r="G1495" s="3" t="n">
        <x:v>42472</x:v>
      </x:c>
      <x:c r="H1495" s="3" t="n">
        <x:v/>
      </x:c>
      <x:c r="I1495" s="3" t="n">
        <x:v>38744</x:v>
      </x:c>
      <x:c r="J1495" s="3" t="n">
        <x:v>39455</x:v>
      </x:c>
      <x:c r="K149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6">
      <x:c r="A1496" t="str">
        <x:v>Microsoft Visual Studio 2005</x:v>
      </x:c>
      <x:c r="B1496" t="str">
        <x:v>Standard</x:v>
      </x:c>
      <x:c r="C1496" t="str">
        <x:v>Service Pack 1</x:v>
      </x:c>
      <x:c r="D1496" t="str">
        <x:v>Fixed</x:v>
      </x:c>
      <x:c r="E1496" s="3" t="n">
        <x:v>38744</x:v>
      </x:c>
      <x:c r="F1496" s="3" t="n">
        <x:v>40645</x:v>
      </x:c>
      <x:c r="G1496" s="3" t="n">
        <x:v>42472</x:v>
      </x:c>
      <x:c r="H1496" s="3" t="n">
        <x:v/>
      </x:c>
      <x:c r="I1496" s="3" t="n">
        <x:v>39065</x:v>
      </x:c>
      <x:c r="J1496" s="3" t="n">
        <x:v>42472</x:v>
      </x:c>
      <x:c r="K149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7">
      <x:c r="A1497" t="str">
        <x:v>Microsoft Visual Studio 2005</x:v>
      </x:c>
      <x:c r="B1497" t="str">
        <x:v>Standard Edition academic license</x:v>
      </x:c>
      <x:c r="C1497" t="str">
        <x:v>Original Release</x:v>
      </x:c>
      <x:c r="D1497" t="str">
        <x:v>Fixed</x:v>
      </x:c>
      <x:c r="E1497" s="3" t="n">
        <x:v>38744</x:v>
      </x:c>
      <x:c r="F1497" s="3" t="n">
        <x:v>40645</x:v>
      </x:c>
      <x:c r="G1497" s="3" t="n">
        <x:v>42472</x:v>
      </x:c>
      <x:c r="H1497" s="3" t="n">
        <x:v/>
      </x:c>
      <x:c r="I1497" s="3" t="n">
        <x:v>38744</x:v>
      </x:c>
      <x:c r="J1497" s="3" t="n">
        <x:v>39455</x:v>
      </x:c>
      <x:c r="K149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8">
      <x:c r="A1498" t="str">
        <x:v>Microsoft Visual Studio 2005</x:v>
      </x:c>
      <x:c r="B1498" t="str">
        <x:v>Standard Edition academic license</x:v>
      </x:c>
      <x:c r="C1498" t="str">
        <x:v>Service Pack 1</x:v>
      </x:c>
      <x:c r="D1498" t="str">
        <x:v>Fixed</x:v>
      </x:c>
      <x:c r="E1498" s="3" t="n">
        <x:v>38744</x:v>
      </x:c>
      <x:c r="F1498" s="3" t="n">
        <x:v>40645</x:v>
      </x:c>
      <x:c r="G1498" s="3" t="n">
        <x:v>42472</x:v>
      </x:c>
      <x:c r="H1498" s="3" t="n">
        <x:v/>
      </x:c>
      <x:c r="I1498" s="3" t="n">
        <x:v>39065</x:v>
      </x:c>
      <x:c r="J1498" s="3" t="n">
        <x:v>42472</x:v>
      </x:c>
      <x:c r="K149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9">
      <x:c r="A1499" t="str">
        <x:v>Microsoft Visual Studio 2005</x:v>
      </x:c>
      <x:c r="B1499" t="str">
        <x:v>Team Edition for Database Professionals</x:v>
      </x:c>
      <x:c r="C1499" t="str">
        <x:v>Original Release</x:v>
      </x:c>
      <x:c r="D1499" t="str">
        <x:v>Fixed</x:v>
      </x:c>
      <x:c r="E1499" s="3" t="n">
        <x:v>38744</x:v>
      </x:c>
      <x:c r="F1499" s="3" t="n">
        <x:v>40645</x:v>
      </x:c>
      <x:c r="G1499" s="3" t="n">
        <x:v>42472</x:v>
      </x:c>
      <x:c r="H1499" s="3" t="n">
        <x:v/>
      </x:c>
      <x:c r="I1499" s="3" t="n">
        <x:v>38744</x:v>
      </x:c>
      <x:c r="J1499" s="3" t="n">
        <x:v>39455</x:v>
      </x:c>
      <x:c r="K149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0">
      <x:c r="A1500" t="str">
        <x:v>Microsoft Visual Studio 2005</x:v>
      </x:c>
      <x:c r="B1500" t="str">
        <x:v>Team Edition for Database Professionals</x:v>
      </x:c>
      <x:c r="C1500" t="str">
        <x:v>Service Pack 1</x:v>
      </x:c>
      <x:c r="D1500" t="str">
        <x:v>Fixed</x:v>
      </x:c>
      <x:c r="E1500" s="3" t="n">
        <x:v>38744</x:v>
      </x:c>
      <x:c r="F1500" s="3" t="n">
        <x:v>40645</x:v>
      </x:c>
      <x:c r="G1500" s="3" t="n">
        <x:v>42472</x:v>
      </x:c>
      <x:c r="H1500" s="3" t="n">
        <x:v/>
      </x:c>
      <x:c r="I1500" s="3" t="n">
        <x:v>39065</x:v>
      </x:c>
      <x:c r="J1500" s="3" t="n">
        <x:v>42472</x:v>
      </x:c>
      <x:c r="K150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1">
      <x:c r="A1501" t="str">
        <x:v>Microsoft Visual Studio 2005</x:v>
      </x:c>
      <x:c r="B1501" t="str">
        <x:v>Team Edition for Software Architects</x:v>
      </x:c>
      <x:c r="C1501" t="str">
        <x:v>Original Release</x:v>
      </x:c>
      <x:c r="D1501" t="str">
        <x:v>Fixed</x:v>
      </x:c>
      <x:c r="E1501" s="3" t="n">
        <x:v>38744</x:v>
      </x:c>
      <x:c r="F1501" s="3" t="n">
        <x:v>40645</x:v>
      </x:c>
      <x:c r="G1501" s="3" t="n">
        <x:v>42472</x:v>
      </x:c>
      <x:c r="H1501" s="3" t="n">
        <x:v/>
      </x:c>
      <x:c r="I1501" s="3" t="n">
        <x:v>38744</x:v>
      </x:c>
      <x:c r="J1501" s="3" t="n">
        <x:v>39455</x:v>
      </x:c>
      <x:c r="K150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2">
      <x:c r="A1502" t="str">
        <x:v>Microsoft Visual Studio 2005</x:v>
      </x:c>
      <x:c r="B1502" t="str">
        <x:v>Team Edition for Software Architects</x:v>
      </x:c>
      <x:c r="C1502" t="str">
        <x:v>Service Pack 1</x:v>
      </x:c>
      <x:c r="D1502" t="str">
        <x:v>Fixed</x:v>
      </x:c>
      <x:c r="E1502" s="3" t="n">
        <x:v>38744</x:v>
      </x:c>
      <x:c r="F1502" s="3" t="n">
        <x:v>40645</x:v>
      </x:c>
      <x:c r="G1502" s="3" t="n">
        <x:v>42472</x:v>
      </x:c>
      <x:c r="H1502" s="3" t="n">
        <x:v/>
      </x:c>
      <x:c r="I1502" s="3" t="n">
        <x:v>39065</x:v>
      </x:c>
      <x:c r="J1502" s="3" t="n">
        <x:v>42472</x:v>
      </x:c>
      <x:c r="K150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3">
      <x:c r="A1503" t="str">
        <x:v>Microsoft Visual Studio 2005</x:v>
      </x:c>
      <x:c r="B1503" t="str">
        <x:v>Team Edition for Software Developers</x:v>
      </x:c>
      <x:c r="C1503" t="str">
        <x:v>Original Release</x:v>
      </x:c>
      <x:c r="D1503" t="str">
        <x:v>Fixed</x:v>
      </x:c>
      <x:c r="E1503" s="3" t="n">
        <x:v>38744</x:v>
      </x:c>
      <x:c r="F1503" s="3" t="n">
        <x:v>40645</x:v>
      </x:c>
      <x:c r="G1503" s="3" t="n">
        <x:v>42472</x:v>
      </x:c>
      <x:c r="H1503" s="3" t="n">
        <x:v/>
      </x:c>
      <x:c r="I1503" s="3" t="n">
        <x:v>38744</x:v>
      </x:c>
      <x:c r="J1503" s="3" t="n">
        <x:v>39455</x:v>
      </x:c>
      <x:c r="K150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4">
      <x:c r="A1504" t="str">
        <x:v>Microsoft Visual Studio 2005</x:v>
      </x:c>
      <x:c r="B1504" t="str">
        <x:v>Team Edition for Software Developers</x:v>
      </x:c>
      <x:c r="C1504" t="str">
        <x:v>Service Pack 1</x:v>
      </x:c>
      <x:c r="D1504" t="str">
        <x:v>Fixed</x:v>
      </x:c>
      <x:c r="E1504" s="3" t="n">
        <x:v>38744</x:v>
      </x:c>
      <x:c r="F1504" s="3" t="n">
        <x:v>40645</x:v>
      </x:c>
      <x:c r="G1504" s="3" t="n">
        <x:v>42472</x:v>
      </x:c>
      <x:c r="H1504" s="3" t="n">
        <x:v/>
      </x:c>
      <x:c r="I1504" s="3" t="n">
        <x:v>39065</x:v>
      </x:c>
      <x:c r="J1504" s="3" t="n">
        <x:v>42472</x:v>
      </x:c>
      <x:c r="K150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5">
      <x:c r="A1505" t="str">
        <x:v>Microsoft Visual Studio 2005</x:v>
      </x:c>
      <x:c r="B1505" t="str">
        <x:v>Team Edition for Software Testers</x:v>
      </x:c>
      <x:c r="C1505" t="str">
        <x:v>Original Release</x:v>
      </x:c>
      <x:c r="D1505" t="str">
        <x:v>Fixed</x:v>
      </x:c>
      <x:c r="E1505" s="3" t="n">
        <x:v>38744</x:v>
      </x:c>
      <x:c r="F1505" s="3" t="n">
        <x:v>40645</x:v>
      </x:c>
      <x:c r="G1505" s="3" t="n">
        <x:v>42472</x:v>
      </x:c>
      <x:c r="H1505" s="3" t="n">
        <x:v/>
      </x:c>
      <x:c r="I1505" s="3" t="n">
        <x:v>38744</x:v>
      </x:c>
      <x:c r="J1505" s="3" t="n">
        <x:v>39455</x:v>
      </x:c>
      <x:c r="K150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6">
      <x:c r="A1506" t="str">
        <x:v>Microsoft Visual Studio 2005</x:v>
      </x:c>
      <x:c r="B1506" t="str">
        <x:v>Team Edition for Software Testers</x:v>
      </x:c>
      <x:c r="C1506" t="str">
        <x:v>Service Pack 1</x:v>
      </x:c>
      <x:c r="D1506" t="str">
        <x:v>Fixed</x:v>
      </x:c>
      <x:c r="E1506" s="3" t="n">
        <x:v>38744</x:v>
      </x:c>
      <x:c r="F1506" s="3" t="n">
        <x:v>40645</x:v>
      </x:c>
      <x:c r="G1506" s="3" t="n">
        <x:v>42472</x:v>
      </x:c>
      <x:c r="H1506" s="3" t="n">
        <x:v/>
      </x:c>
      <x:c r="I1506" s="3" t="n">
        <x:v>39065</x:v>
      </x:c>
      <x:c r="J1506" s="3" t="n">
        <x:v>42472</x:v>
      </x:c>
      <x:c r="K150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7">
      <x:c r="A1507" t="str">
        <x:v>Microsoft Visual Studio 2005</x:v>
      </x:c>
      <x:c r="B1507" t="str">
        <x:v>Team Suite</x:v>
      </x:c>
      <x:c r="C1507" t="str">
        <x:v>Original Release</x:v>
      </x:c>
      <x:c r="D1507" t="str">
        <x:v>Fixed</x:v>
      </x:c>
      <x:c r="E1507" s="3" t="n">
        <x:v>38744</x:v>
      </x:c>
      <x:c r="F1507" s="3" t="n">
        <x:v>40645</x:v>
      </x:c>
      <x:c r="G1507" s="3" t="n">
        <x:v>42472</x:v>
      </x:c>
      <x:c r="H1507" s="3" t="n">
        <x:v/>
      </x:c>
      <x:c r="I1507" s="3" t="n">
        <x:v>38744</x:v>
      </x:c>
      <x:c r="J1507" s="3" t="n">
        <x:v>39455</x:v>
      </x:c>
      <x:c r="K150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8">
      <x:c r="A1508" t="str">
        <x:v>Microsoft Visual Studio 2005</x:v>
      </x:c>
      <x:c r="B1508" t="str">
        <x:v>Team Suite</x:v>
      </x:c>
      <x:c r="C1508" t="str">
        <x:v>Service Pack 1</x:v>
      </x:c>
      <x:c r="D1508" t="str">
        <x:v>Fixed</x:v>
      </x:c>
      <x:c r="E1508" s="3" t="n">
        <x:v>38744</x:v>
      </x:c>
      <x:c r="F1508" s="3" t="n">
        <x:v>40645</x:v>
      </x:c>
      <x:c r="G1508" s="3" t="n">
        <x:v>42472</x:v>
      </x:c>
      <x:c r="H1508" s="3" t="n">
        <x:v/>
      </x:c>
      <x:c r="I1508" s="3" t="n">
        <x:v>39065</x:v>
      </x:c>
      <x:c r="J1508" s="3" t="n">
        <x:v>42472</x:v>
      </x:c>
      <x:c r="K150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9">
      <x:c r="A1509" t="str">
        <x:v>Microsoft Visual Studio 2005</x:v>
      </x:c>
      <x:c r="B1509" t="str">
        <x:v>Team Test Load Agent</x:v>
      </x:c>
      <x:c r="C1509" t="str">
        <x:v>Original Release</x:v>
      </x:c>
      <x:c r="D1509" t="str">
        <x:v>Fixed</x:v>
      </x:c>
      <x:c r="E1509" s="3" t="n">
        <x:v>38744</x:v>
      </x:c>
      <x:c r="F1509" s="3" t="n">
        <x:v>40645</x:v>
      </x:c>
      <x:c r="G1509" s="3" t="n">
        <x:v>42472</x:v>
      </x:c>
      <x:c r="H1509" s="3" t="n">
        <x:v/>
      </x:c>
      <x:c r="I1509" s="3" t="n">
        <x:v>38744</x:v>
      </x:c>
      <x:c r="J1509" s="3" t="n">
        <x:v>39455</x:v>
      </x:c>
      <x:c r="K150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0">
      <x:c r="A1510" t="str">
        <x:v>Microsoft Visual Studio 2005</x:v>
      </x:c>
      <x:c r="B1510" t="str">
        <x:v>Team Test Load Agent</x:v>
      </x:c>
      <x:c r="C1510" t="str">
        <x:v>Service Pack 1</x:v>
      </x:c>
      <x:c r="D1510" t="str">
        <x:v>Fixed</x:v>
      </x:c>
      <x:c r="E1510" s="3" t="n">
        <x:v>38744</x:v>
      </x:c>
      <x:c r="F1510" s="3" t="n">
        <x:v>40645</x:v>
      </x:c>
      <x:c r="G1510" s="3" t="n">
        <x:v>42472</x:v>
      </x:c>
      <x:c r="H1510" s="3" t="n">
        <x:v/>
      </x:c>
      <x:c r="I1510" s="3" t="n">
        <x:v>39065</x:v>
      </x:c>
      <x:c r="J1510" s="3" t="n">
        <x:v>42472</x:v>
      </x:c>
      <x:c r="K151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1">
      <x:c r="A1511" t="str">
        <x:v>Microsoft Visual Studio 2005</x:v>
      </x:c>
      <x:c r="B1511" t="str">
        <x:v>Tools for the Microsoft Office System</x:v>
      </x:c>
      <x:c r="C1511" t="str">
        <x:v>Original Release</x:v>
      </x:c>
      <x:c r="D1511" t="str">
        <x:v>Fixed</x:v>
      </x:c>
      <x:c r="E1511" s="3" t="n">
        <x:v>38744</x:v>
      </x:c>
      <x:c r="F1511" s="3" t="n">
        <x:v>40645</x:v>
      </x:c>
      <x:c r="G1511" s="3" t="n">
        <x:v>42472</x:v>
      </x:c>
      <x:c r="H1511" s="3" t="n">
        <x:v/>
      </x:c>
      <x:c r="I1511" s="3" t="n">
        <x:v>38744</x:v>
      </x:c>
      <x:c r="J1511" s="3" t="n">
        <x:v>39455</x:v>
      </x:c>
      <x:c r="K151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2">
      <x:c r="A1512" t="str">
        <x:v>Microsoft Visual Studio 2005</x:v>
      </x:c>
      <x:c r="B1512" t="str">
        <x:v>Tools for the Microsoft Office System</x:v>
      </x:c>
      <x:c r="C1512" t="str">
        <x:v>Service Pack 1</x:v>
      </x:c>
      <x:c r="D1512" t="str">
        <x:v>Fixed</x:v>
      </x:c>
      <x:c r="E1512" s="3" t="n">
        <x:v>38744</x:v>
      </x:c>
      <x:c r="F1512" s="3" t="n">
        <x:v>40645</x:v>
      </x:c>
      <x:c r="G1512" s="3" t="n">
        <x:v>42472</x:v>
      </x:c>
      <x:c r="H1512" s="3" t="n">
        <x:v/>
      </x:c>
      <x:c r="I1512" s="3" t="n">
        <x:v>39065</x:v>
      </x:c>
      <x:c r="J1512" s="3" t="n">
        <x:v>42472</x:v>
      </x:c>
      <x:c r="K151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3">
      <x:c r="A1513" t="str">
        <x:v>Microsoft Visual Studio 2005</x:v>
      </x:c>
      <x:c r="B1513" t="str">
        <x:v>VB Express</x:v>
      </x:c>
      <x:c r="C1513" t="str">
        <x:v>Original Release</x:v>
      </x:c>
      <x:c r="D1513" t="str">
        <x:v>Fixed</x:v>
      </x:c>
      <x:c r="E1513" s="3" t="n">
        <x:v>38744</x:v>
      </x:c>
      <x:c r="F1513" s="3" t="n">
        <x:v>40645</x:v>
      </x:c>
      <x:c r="G1513" s="3" t="n">
        <x:v>42472</x:v>
      </x:c>
      <x:c r="H1513" s="3" t="n">
        <x:v/>
      </x:c>
      <x:c r="I1513" s="3" t="n">
        <x:v>38744</x:v>
      </x:c>
      <x:c r="J1513" s="3" t="n">
        <x:v>39455</x:v>
      </x:c>
      <x:c r="K151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4">
      <x:c r="A1514" t="str">
        <x:v>Microsoft Visual Studio 2005</x:v>
      </x:c>
      <x:c r="B1514" t="str">
        <x:v>VB Express</x:v>
      </x:c>
      <x:c r="C1514" t="str">
        <x:v>Service Pack 1</x:v>
      </x:c>
      <x:c r="D1514" t="str">
        <x:v>Fixed</x:v>
      </x:c>
      <x:c r="E1514" s="3" t="n">
        <x:v>38744</x:v>
      </x:c>
      <x:c r="F1514" s="3" t="n">
        <x:v>40645</x:v>
      </x:c>
      <x:c r="G1514" s="3" t="n">
        <x:v>42472</x:v>
      </x:c>
      <x:c r="H1514" s="3" t="n">
        <x:v/>
      </x:c>
      <x:c r="I1514" s="3" t="n">
        <x:v>39065</x:v>
      </x:c>
      <x:c r="J1514" s="3" t="n">
        <x:v>42472</x:v>
      </x:c>
      <x:c r="K151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5">
      <x:c r="A1515" t="str">
        <x:v>Microsoft Visual Studio 2005</x:v>
      </x:c>
      <x:c r="B1515" t="str">
        <x:v>Visual C# Express</x:v>
      </x:c>
      <x:c r="C1515" t="str">
        <x:v>Original Release</x:v>
      </x:c>
      <x:c r="D1515" t="str">
        <x:v>Fixed</x:v>
      </x:c>
      <x:c r="E1515" s="3" t="n">
        <x:v>38744</x:v>
      </x:c>
      <x:c r="F1515" s="3" t="n">
        <x:v>40645</x:v>
      </x:c>
      <x:c r="G1515" s="3" t="n">
        <x:v>42472</x:v>
      </x:c>
      <x:c r="H1515" s="3" t="n">
        <x:v/>
      </x:c>
      <x:c r="I1515" s="3" t="n">
        <x:v>38744</x:v>
      </x:c>
      <x:c r="J1515" s="3" t="n">
        <x:v>39455</x:v>
      </x:c>
      <x:c r="K151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6">
      <x:c r="A1516" t="str">
        <x:v>Microsoft Visual Studio 2005</x:v>
      </x:c>
      <x:c r="B1516" t="str">
        <x:v>Visual C# Express</x:v>
      </x:c>
      <x:c r="C1516" t="str">
        <x:v>Service Pack 1</x:v>
      </x:c>
      <x:c r="D1516" t="str">
        <x:v>Fixed</x:v>
      </x:c>
      <x:c r="E1516" s="3" t="n">
        <x:v>38744</x:v>
      </x:c>
      <x:c r="F1516" s="3" t="n">
        <x:v>40645</x:v>
      </x:c>
      <x:c r="G1516" s="3" t="n">
        <x:v>42472</x:v>
      </x:c>
      <x:c r="H1516" s="3" t="n">
        <x:v/>
      </x:c>
      <x:c r="I1516" s="3" t="n">
        <x:v>39065</x:v>
      </x:c>
      <x:c r="J1516" s="3" t="n">
        <x:v>42472</x:v>
      </x:c>
      <x:c r="K151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7">
      <x:c r="A1517" t="str">
        <x:v>Microsoft Visual Studio 2005</x:v>
      </x:c>
      <x:c r="B1517" t="str">
        <x:v>Visual C++ Express</x:v>
      </x:c>
      <x:c r="C1517" t="str">
        <x:v>Original Release</x:v>
      </x:c>
      <x:c r="D1517" t="str">
        <x:v>Fixed</x:v>
      </x:c>
      <x:c r="E1517" s="3" t="n">
        <x:v>38744</x:v>
      </x:c>
      <x:c r="F1517" s="3" t="n">
        <x:v>40645</x:v>
      </x:c>
      <x:c r="G1517" s="3" t="n">
        <x:v>42472</x:v>
      </x:c>
      <x:c r="H1517" s="3" t="n">
        <x:v/>
      </x:c>
      <x:c r="I1517" s="3" t="n">
        <x:v>38744</x:v>
      </x:c>
      <x:c r="J1517" s="3" t="n">
        <x:v>39455</x:v>
      </x:c>
      <x:c r="K151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8">
      <x:c r="A1518" t="str">
        <x:v>Microsoft Visual Studio 2005</x:v>
      </x:c>
      <x:c r="B1518" t="str">
        <x:v>Visual C++ Express</x:v>
      </x:c>
      <x:c r="C1518" t="str">
        <x:v>Service Pack 1</x:v>
      </x:c>
      <x:c r="D1518" t="str">
        <x:v>Fixed</x:v>
      </x:c>
      <x:c r="E1518" s="3" t="n">
        <x:v>38744</x:v>
      </x:c>
      <x:c r="F1518" s="3" t="n">
        <x:v>40645</x:v>
      </x:c>
      <x:c r="G1518" s="3" t="n">
        <x:v>42472</x:v>
      </x:c>
      <x:c r="H1518" s="3" t="n">
        <x:v/>
      </x:c>
      <x:c r="I1518" s="3" t="n">
        <x:v>39065</x:v>
      </x:c>
      <x:c r="J1518" s="3" t="n">
        <x:v>42472</x:v>
      </x:c>
      <x:c r="K151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9">
      <x:c r="A1519" t="str">
        <x:v>Microsoft Visual Studio 2005</x:v>
      </x:c>
      <x:c r="B1519" t="str">
        <x:v>Visual J# Express</x:v>
      </x:c>
      <x:c r="C1519" t="str">
        <x:v>Original Release</x:v>
      </x:c>
      <x:c r="D1519" t="str">
        <x:v>Fixed</x:v>
      </x:c>
      <x:c r="E1519" s="3" t="n">
        <x:v>38744</x:v>
      </x:c>
      <x:c r="F1519" s="3" t="n">
        <x:v>40645</x:v>
      </x:c>
      <x:c r="G1519" s="3" t="n">
        <x:v>42472</x:v>
      </x:c>
      <x:c r="H1519" s="3" t="n">
        <x:v/>
      </x:c>
      <x:c r="I1519" s="3" t="n">
        <x:v>38744</x:v>
      </x:c>
      <x:c r="J1519" s="3" t="n">
        <x:v>39455</x:v>
      </x:c>
      <x:c r="K151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20">
      <x:c r="A1520" t="str">
        <x:v>Microsoft Visual Studio 2005</x:v>
      </x:c>
      <x:c r="B1520" t="str">
        <x:v>Visual J# Express</x:v>
      </x:c>
      <x:c r="C1520" t="str">
        <x:v>Service Pack 1</x:v>
      </x:c>
      <x:c r="D1520" t="str">
        <x:v>Fixed</x:v>
      </x:c>
      <x:c r="E1520" s="3" t="n">
        <x:v>38744</x:v>
      </x:c>
      <x:c r="F1520" s="3" t="n">
        <x:v>40645</x:v>
      </x:c>
      <x:c r="G1520" s="3" t="n">
        <x:v>42472</x:v>
      </x:c>
      <x:c r="H1520" s="3" t="n">
        <x:v/>
      </x:c>
      <x:c r="I1520" s="3" t="n">
        <x:v>39065</x:v>
      </x:c>
      <x:c r="J1520" s="3" t="n">
        <x:v>42472</x:v>
      </x:c>
      <x:c r="K152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21">
      <x:c r="A1521" t="str">
        <x:v>Microsoft Visual Studio 2005</x:v>
      </x:c>
      <x:c r="B1521" t="str">
        <x:v>Visual Web Developer Express</x:v>
      </x:c>
      <x:c r="C1521" t="str">
        <x:v>Original Release</x:v>
      </x:c>
      <x:c r="D1521" t="str">
        <x:v>Fixed</x:v>
      </x:c>
      <x:c r="E1521" s="3" t="n">
        <x:v>38744</x:v>
      </x:c>
      <x:c r="F1521" s="3" t="n">
        <x:v>40645</x:v>
      </x:c>
      <x:c r="G1521" s="3" t="n">
        <x:v>42472</x:v>
      </x:c>
      <x:c r="H1521" s="3" t="n">
        <x:v/>
      </x:c>
      <x:c r="I1521" s="3" t="n">
        <x:v>38744</x:v>
      </x:c>
      <x:c r="J1521" s="3" t="n">
        <x:v>39455</x:v>
      </x:c>
      <x:c r="K152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22">
      <x:c r="A1522" t="str">
        <x:v>Microsoft Visual Studio 2005</x:v>
      </x:c>
      <x:c r="B1522" t="str">
        <x:v>Visual Web Developer Express</x:v>
      </x:c>
      <x:c r="C1522" t="str">
        <x:v>Service Pack 1</x:v>
      </x:c>
      <x:c r="D1522" t="str">
        <x:v>Fixed</x:v>
      </x:c>
      <x:c r="E1522" s="3" t="n">
        <x:v>38744</x:v>
      </x:c>
      <x:c r="F1522" s="3" t="n">
        <x:v>40645</x:v>
      </x:c>
      <x:c r="G1522" s="3" t="n">
        <x:v>42472</x:v>
      </x:c>
      <x:c r="H1522" s="3" t="n">
        <x:v/>
      </x:c>
      <x:c r="I1522" s="3" t="n">
        <x:v>39065</x:v>
      </x:c>
      <x:c r="J1522" s="3" t="n">
        <x:v>42472</x:v>
      </x:c>
      <x:c r="K152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23">
      <x:c r="A1523" t="str">
        <x:v>Microsoft Viva Goals</x:v>
      </x:c>
      <x:c r="B1523" t="str">
        <x:v/>
      </x:c>
      <x:c r="C1523" t="str">
        <x:v/>
      </x:c>
      <x:c r="D1523" t="str">
        <x:v>Modern</x:v>
      </x:c>
      <x:c r="E1523" s="3" t="n">
        <x:v>45166</x:v>
      </x:c>
      <x:c r="F1523" s="3" t="n">
        <x:v/>
      </x:c>
      <x:c r="G1523" s="3" t="n">
        <x:v/>
      </x:c>
      <x:c r="H1523" s="3" t="n">
        <x:v/>
      </x:c>
      <x:c r="I1523" s="3" t="n">
        <x:v/>
      </x:c>
      <x:c r="J1523" s="3" t="n">
        <x:v/>
      </x:c>
      <x:c r="K1523" t="str">
        <x:f>=HYPERLINK("https://learn.microsoft.com/lifecycle/products/microsoft-viva-goals?branch=live", "https://learn.microsoft.com/lifecycle/products/microsoft-viva-goals?branch=live")</x:f>
        <x:v>https://learn.microsoft.com/lifecycle/products/microsoft-viva-goals?branch=live</x:v>
      </x:c>
    </x:row>
    <x:row r="1524">
      <x:c r="A1524" t="str">
        <x:v>Microsoft Windows Services for UNIX 3.5</x:v>
      </x:c>
      <x:c r="B1524" t="str">
        <x:v/>
      </x:c>
      <x:c r="C1524" t="str">
        <x:v/>
      </x:c>
      <x:c r="D1524" t="str">
        <x:v>Component</x:v>
      </x:c>
      <x:c r="E1524" s="3" t="n">
        <x:v>38061</x:v>
      </x:c>
      <x:c r="F1524" s="3" t="n">
        <x:v>41737</x:v>
      </x:c>
      <x:c r="G1524" s="3" t="n">
        <x:v/>
      </x:c>
      <x:c r="H1524" s="3" t="n">
        <x:v/>
      </x:c>
      <x:c r="I1524" s="3" t="n">
        <x:v/>
      </x:c>
      <x:c r="J1524" s="3" t="n">
        <x:v/>
      </x:c>
      <x:c r="K1524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1525">
      <x:c r="A1525" t="str">
        <x:v>Microsoft Windows SharePoint Services 2.0</x:v>
      </x:c>
      <x:c r="B1525" t="str">
        <x:v/>
      </x:c>
      <x:c r="C1525" t="str">
        <x:v/>
      </x:c>
      <x:c r="D1525" t="str">
        <x:v>Fixed</x:v>
      </x:c>
      <x:c r="E1525" s="3" t="n">
        <x:v>37775</x:v>
      </x:c>
      <x:c r="F1525" s="3" t="n">
        <x:v>39826</x:v>
      </x:c>
      <x:c r="G1525" s="3" t="n">
        <x:v>41653</x:v>
      </x:c>
      <x:c r="H1525" s="3" t="n">
        <x:v/>
      </x:c>
      <x:c r="I1525" s="3" t="n">
        <x:v/>
      </x:c>
      <x:c r="J1525" s="3" t="n">
        <x:v/>
      </x:c>
      <x:c r="K1525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1526">
      <x:c r="A1526" t="str">
        <x:v>Microsoft Windows SharePoint Services 3.0</x:v>
      </x:c>
      <x:c r="B1526" t="str">
        <x:v/>
      </x:c>
      <x:c r="C1526" t="str">
        <x:v>Original Release</x:v>
      </x:c>
      <x:c r="D1526" t="str">
        <x:v>Fixed</x:v>
      </x:c>
      <x:c r="E1526" s="3" t="n">
        <x:v>39034</x:v>
      </x:c>
      <x:c r="F1526" s="3" t="n">
        <x:v>41191</x:v>
      </x:c>
      <x:c r="G1526" s="3" t="n">
        <x:v>43018</x:v>
      </x:c>
      <x:c r="H1526" s="3" t="n">
        <x:v/>
      </x:c>
      <x:c r="I1526" s="3" t="n">
        <x:v>39034</x:v>
      </x:c>
      <x:c r="J1526" s="3" t="n">
        <x:v>39826</x:v>
      </x:c>
      <x:c r="K1526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27">
      <x:c r="A1527" t="str">
        <x:v>Microsoft Windows SharePoint Services 3.0</x:v>
      </x:c>
      <x:c r="B1527" t="str">
        <x:v/>
      </x:c>
      <x:c r="C1527" t="str">
        <x:v>Service Pack 1</x:v>
      </x:c>
      <x:c r="D1527" t="str">
        <x:v>Fixed</x:v>
      </x:c>
      <x:c r="E1527" s="3" t="n">
        <x:v>39034</x:v>
      </x:c>
      <x:c r="F1527" s="3" t="n">
        <x:v>41191</x:v>
      </x:c>
      <x:c r="G1527" s="3" t="n">
        <x:v>43018</x:v>
      </x:c>
      <x:c r="H1527" s="3" t="n">
        <x:v/>
      </x:c>
      <x:c r="I1527" s="3" t="n">
        <x:v>39427</x:v>
      </x:c>
      <x:c r="J1527" s="3" t="n">
        <x:v>40372</x:v>
      </x:c>
      <x:c r="K1527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28">
      <x:c r="A1528" t="str">
        <x:v>Microsoft Windows SharePoint Services 3.0</x:v>
      </x:c>
      <x:c r="B1528" t="str">
        <x:v/>
      </x:c>
      <x:c r="C1528" t="str">
        <x:v>Service Pack 2</x:v>
      </x:c>
      <x:c r="D1528" t="str">
        <x:v>Fixed</x:v>
      </x:c>
      <x:c r="E1528" s="3" t="n">
        <x:v>39034</x:v>
      </x:c>
      <x:c r="F1528" s="3" t="n">
        <x:v>41191</x:v>
      </x:c>
      <x:c r="G1528" s="3" t="n">
        <x:v>43018</x:v>
      </x:c>
      <x:c r="H1528" s="3" t="n">
        <x:v/>
      </x:c>
      <x:c r="I1528" s="3" t="n">
        <x:v>39927</x:v>
      </x:c>
      <x:c r="J1528" s="3" t="n">
        <x:v>41282</x:v>
      </x:c>
      <x:c r="K1528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29">
      <x:c r="A1529" t="str">
        <x:v>Microsoft Windows SharePoint Services 3.0</x:v>
      </x:c>
      <x:c r="B1529" t="str">
        <x:v/>
      </x:c>
      <x:c r="C1529" t="str">
        <x:v>Service Pack 3</x:v>
      </x:c>
      <x:c r="D1529" t="str">
        <x:v>Fixed</x:v>
      </x:c>
      <x:c r="E1529" s="3" t="n">
        <x:v>39034</x:v>
      </x:c>
      <x:c r="F1529" s="3" t="n">
        <x:v>41191</x:v>
      </x:c>
      <x:c r="G1529" s="3" t="n">
        <x:v>43018</x:v>
      </x:c>
      <x:c r="H1529" s="3" t="n">
        <x:v/>
      </x:c>
      <x:c r="I1529" s="3" t="n">
        <x:v>40840</x:v>
      </x:c>
      <x:c r="J1529" s="3" t="n">
        <x:v>43018</x:v>
      </x:c>
      <x:c r="K1529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30">
      <x:c r="A1530" t="str">
        <x:v>Microsoft Windows Small Business Server 2003</x:v>
      </x:c>
      <x:c r="B1530" t="str">
        <x:v>Premium</x:v>
      </x:c>
      <x:c r="C1530" t="str">
        <x:v>Original Release</x:v>
      </x:c>
      <x:c r="D1530" t="str">
        <x:v>Fixed</x:v>
      </x:c>
      <x:c r="E1530" s="3" t="n">
        <x:v>37971</x:v>
      </x:c>
      <x:c r="F1530" s="3" t="n">
        <x:v>40645</x:v>
      </x:c>
      <x:c r="G1530" s="3" t="n">
        <x:v>42472</x:v>
      </x:c>
      <x:c r="H1530" s="3" t="n">
        <x:v/>
      </x:c>
      <x:c r="I1530" s="3" t="n">
        <x:v>37971</x:v>
      </x:c>
      <x:c r="J1530" s="3" t="n">
        <x:v>39273</x:v>
      </x:c>
      <x:c r="K1530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31">
      <x:c r="A1531" t="str">
        <x:v>Microsoft Windows Small Business Server 2003</x:v>
      </x:c>
      <x:c r="B1531" t="str">
        <x:v>Premium</x:v>
      </x:c>
      <x:c r="C1531" t="str">
        <x:v>Service Pack 1</x:v>
      </x:c>
      <x:c r="D1531" t="str">
        <x:v>Fixed</x:v>
      </x:c>
      <x:c r="E1531" s="3" t="n">
        <x:v>37971</x:v>
      </x:c>
      <x:c r="F1531" s="3" t="n">
        <x:v>40645</x:v>
      </x:c>
      <x:c r="G1531" s="3" t="n">
        <x:v>42472</x:v>
      </x:c>
      <x:c r="H1531" s="3" t="n">
        <x:v/>
      </x:c>
      <x:c r="I1531" s="3" t="n">
        <x:v>38491</x:v>
      </x:c>
      <x:c r="J1531" s="3" t="n">
        <x:v>42472</x:v>
      </x:c>
      <x:c r="K1531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32">
      <x:c r="A1532" t="str">
        <x:v>Microsoft Windows Small Business Server 2003</x:v>
      </x:c>
      <x:c r="B1532" t="str">
        <x:v>Standard</x:v>
      </x:c>
      <x:c r="C1532" t="str">
        <x:v>Original Release</x:v>
      </x:c>
      <x:c r="D1532" t="str">
        <x:v>Fixed</x:v>
      </x:c>
      <x:c r="E1532" s="3" t="n">
        <x:v>37971</x:v>
      </x:c>
      <x:c r="F1532" s="3" t="n">
        <x:v>40645</x:v>
      </x:c>
      <x:c r="G1532" s="3" t="n">
        <x:v>42472</x:v>
      </x:c>
      <x:c r="H1532" s="3" t="n">
        <x:v/>
      </x:c>
      <x:c r="I1532" s="3" t="n">
        <x:v>37971</x:v>
      </x:c>
      <x:c r="J1532" s="3" t="n">
        <x:v>39273</x:v>
      </x:c>
      <x:c r="K1532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33">
      <x:c r="A1533" t="str">
        <x:v>Microsoft Windows Small Business Server 2003</x:v>
      </x:c>
      <x:c r="B1533" t="str">
        <x:v>Standard</x:v>
      </x:c>
      <x:c r="C1533" t="str">
        <x:v>Service Pack 1</x:v>
      </x:c>
      <x:c r="D1533" t="str">
        <x:v>Fixed</x:v>
      </x:c>
      <x:c r="E1533" s="3" t="n">
        <x:v>37971</x:v>
      </x:c>
      <x:c r="F1533" s="3" t="n">
        <x:v>40645</x:v>
      </x:c>
      <x:c r="G1533" s="3" t="n">
        <x:v>42472</x:v>
      </x:c>
      <x:c r="H1533" s="3" t="n">
        <x:v/>
      </x:c>
      <x:c r="I1533" s="3" t="n">
        <x:v>38491</x:v>
      </x:c>
      <x:c r="J1533" s="3" t="n">
        <x:v>42472</x:v>
      </x:c>
      <x:c r="K1533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34">
      <x:c r="A1534" t="str">
        <x:v>Microsoft Windows Small Business Server 2003 R2 </x:v>
      </x:c>
      <x:c r="B1534" t="str">
        <x:v>Premium</x:v>
      </x:c>
      <x:c r="C1534" t="str">
        <x:v/>
      </x:c>
      <x:c r="D1534" t="str">
        <x:v>Fixed</x:v>
      </x:c>
      <x:c r="E1534" s="3" t="n">
        <x:v>38961</x:v>
      </x:c>
      <x:c r="F1534" s="3" t="n">
        <x:v>40645</x:v>
      </x:c>
      <x:c r="G1534" s="3" t="n">
        <x:v>42472</x:v>
      </x:c>
      <x:c r="H1534" s="3" t="n">
        <x:v/>
      </x:c>
      <x:c r="I1534" s="3" t="n">
        <x:v/>
      </x:c>
      <x:c r="J1534" s="3" t="n">
        <x:v/>
      </x:c>
      <x:c r="K1534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35">
      <x:c r="A1535" t="str">
        <x:v>Microsoft Windows Small Business Server 2003 R2 </x:v>
      </x:c>
      <x:c r="B1535" t="str">
        <x:v>Standard</x:v>
      </x:c>
      <x:c r="C1535" t="str">
        <x:v/>
      </x:c>
      <x:c r="D1535" t="str">
        <x:v>Fixed</x:v>
      </x:c>
      <x:c r="E1535" s="3" t="n">
        <x:v>38961</x:v>
      </x:c>
      <x:c r="F1535" s="3" t="n">
        <x:v>40645</x:v>
      </x:c>
      <x:c r="G1535" s="3" t="n">
        <x:v>42472</x:v>
      </x:c>
      <x:c r="H1535" s="3" t="n">
        <x:v/>
      </x:c>
      <x:c r="I1535" s="3" t="n">
        <x:v/>
      </x:c>
      <x:c r="J1535" s="3" t="n">
        <x:v/>
      </x:c>
      <x:c r="K1535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36">
      <x:c r="A1536" t="str">
        <x:v>Microsoft Windows XP Media Center Edition 2002</x:v>
      </x:c>
      <x:c r="B1536" t="str">
        <x:v>Media Center</x:v>
      </x:c>
      <x:c r="C1536" t="str">
        <x:v/>
      </x:c>
      <x:c r="D1536" t="str">
        <x:v>Fixed</x:v>
      </x:c>
      <x:c r="E1536" s="3" t="n">
        <x:v>37557</x:v>
      </x:c>
      <x:c r="F1536" s="3" t="n">
        <x:v>39917</x:v>
      </x:c>
      <x:c r="G1536" s="3" t="n">
        <x:v>41737</x:v>
      </x:c>
      <x:c r="H1536" s="3" t="n">
        <x:v/>
      </x:c>
      <x:c r="I1536" s="3" t="n">
        <x:v/>
      </x:c>
      <x:c r="J1536" s="3" t="n">
        <x:v/>
      </x:c>
      <x:c r="K1536" t="str">
        <x:f>=HYPERLINK("https://learn.microsoft.com/lifecycle/products/microsoft-windows-xp-media-center-edition-2002?branch=live", "https://learn.microsoft.com/lifecycle/products/microsoft-windows-xp-media-center-edition-2002?branch=live")</x:f>
        <x:v>https://learn.microsoft.com/lifecycle/products/microsoft-windows-xp-media-center-edition-2002?branch=live</x:v>
      </x:c>
    </x:row>
    <x:row r="1537">
      <x:c r="A1537" t="str">
        <x:v>Microsoft Windows XP Media Center Edition 2004</x:v>
      </x:c>
      <x:c r="B1537" t="str">
        <x:v>Media Center</x:v>
      </x:c>
      <x:c r="C1537" t="str">
        <x:v>Original Release</x:v>
      </x:c>
      <x:c r="D1537" t="str">
        <x:v>Fixed</x:v>
      </x:c>
      <x:c r="E1537" s="3" t="n">
        <x:v>37921</x:v>
      </x:c>
      <x:c r="F1537" s="3" t="n">
        <x:v>39917</x:v>
      </x:c>
      <x:c r="G1537" s="3" t="n">
        <x:v>41737</x:v>
      </x:c>
      <x:c r="H1537" s="3" t="n">
        <x:v/>
      </x:c>
      <x:c r="I1537" s="3" t="n">
        <x:v>37921</x:v>
      </x:c>
      <x:c r="J1537" s="3" t="n">
        <x:v>39000</x:v>
      </x:c>
      <x:c r="K1537" t="str">
        <x:f>=HYPERLINK("https://learn.microsoft.com/lifecycle/products/microsoft-windows-xp-media-center-edition-2004?branch=live", "https://learn.microsoft.com/lifecycle/products/microsoft-windows-xp-media-center-edition-2004?branch=live")</x:f>
        <x:v>https://learn.microsoft.com/lifecycle/products/microsoft-windows-xp-media-center-edition-2004?branch=live</x:v>
      </x:c>
    </x:row>
    <x:row r="1538">
      <x:c r="A1538" t="str">
        <x:v>Microsoft Word 2004 for Mac</x:v>
      </x:c>
      <x:c r="B1538" t="str">
        <x:v/>
      </x:c>
      <x:c r="C1538" t="str">
        <x:v/>
      </x:c>
      <x:c r="D1538" t="str">
        <x:v>Fixed</x:v>
      </x:c>
      <x:c r="E1538" s="3" t="n">
        <x:v>38190</x:v>
      </x:c>
      <x:c r="F1538" s="3" t="n">
        <x:v>40918</x:v>
      </x:c>
      <x:c r="G1538" s="3" t="n">
        <x:v/>
      </x:c>
      <x:c r="H1538" s="3" t="n">
        <x:v/>
      </x:c>
      <x:c r="I1538" s="3" t="n">
        <x:v/>
      </x:c>
      <x:c r="J1538" s="3" t="n">
        <x:v/>
      </x:c>
      <x:c r="K1538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1539">
      <x:c r="A1539" t="str">
        <x:v>Microsoft Word 2008 for Mac</x:v>
      </x:c>
      <x:c r="B1539" t="str">
        <x:v/>
      </x:c>
      <x:c r="C1539" t="str">
        <x:v/>
      </x:c>
      <x:c r="D1539" t="str">
        <x:v>Fixed</x:v>
      </x:c>
      <x:c r="E1539" s="3" t="n">
        <x:v>39519</x:v>
      </x:c>
      <x:c r="F1539" s="3" t="n">
        <x:v>41373</x:v>
      </x:c>
      <x:c r="G1539" s="3" t="n">
        <x:v/>
      </x:c>
      <x:c r="H1539" s="3" t="n">
        <x:v/>
      </x:c>
      <x:c r="I1539" s="3" t="n">
        <x:v/>
      </x:c>
      <x:c r="J1539" s="3" t="n">
        <x:v/>
      </x:c>
      <x:c r="K1539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1540">
      <x:c r="A1540" t="str">
        <x:v>Microsoft Word 2010</x:v>
      </x:c>
      <x:c r="B1540" t="str">
        <x:v>Home and Student</x:v>
      </x:c>
      <x:c r="C1540" t="str">
        <x:v/>
      </x:c>
      <x:c r="D1540" t="str">
        <x:v>Fixed</x:v>
      </x:c>
      <x:c r="E1540" s="3" t="n">
        <x:v>40374</x:v>
      </x:c>
      <x:c r="F1540" s="3" t="n">
        <x:v>42290</x:v>
      </x:c>
      <x:c r="G1540" s="3" t="n">
        <x:v>44117</x:v>
      </x:c>
      <x:c r="H1540" s="3" t="n">
        <x:v/>
      </x:c>
      <x:c r="I1540" s="3" t="n">
        <x:v/>
      </x:c>
      <x:c r="J1540" s="3" t="n">
        <x:v/>
      </x:c>
      <x:c r="K1540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541">
      <x:c r="A1541" t="str">
        <x:v>Microsoft Word 2010</x:v>
      </x:c>
      <x:c r="B1541" t="str">
        <x:v>Standard</x:v>
      </x:c>
      <x:c r="C1541" t="str">
        <x:v/>
      </x:c>
      <x:c r="D1541" t="str">
        <x:v>Fixed</x:v>
      </x:c>
      <x:c r="E1541" s="3" t="n">
        <x:v>40374</x:v>
      </x:c>
      <x:c r="F1541" s="3" t="n">
        <x:v>42290</x:v>
      </x:c>
      <x:c r="G1541" s="3" t="n">
        <x:v>44117</x:v>
      </x:c>
      <x:c r="H1541" s="3" t="n">
        <x:v/>
      </x:c>
      <x:c r="I1541" s="3" t="n">
        <x:v/>
      </x:c>
      <x:c r="J1541" s="3" t="n">
        <x:v/>
      </x:c>
      <x:c r="K1541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542">
      <x:c r="A1542" t="str">
        <x:v>Microsoft Word for Mac 2011</x:v>
      </x:c>
      <x:c r="B1542" t="str">
        <x:v/>
      </x:c>
      <x:c r="C1542" t="str">
        <x:v/>
      </x:c>
      <x:c r="D1542" t="str">
        <x:v>Fixed</x:v>
      </x:c>
      <x:c r="E1542" s="3" t="n">
        <x:v>40521</x:v>
      </x:c>
      <x:c r="F1542" s="3" t="n">
        <x:v>43018</x:v>
      </x:c>
      <x:c r="G1542" s="3" t="n">
        <x:v/>
      </x:c>
      <x:c r="H1542" s="3" t="n">
        <x:v/>
      </x:c>
      <x:c r="I1542" s="3" t="n">
        <x:v/>
      </x:c>
      <x:c r="J1542" s="3" t="n">
        <x:v/>
      </x:c>
      <x:c r="K1542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1543">
      <x:c r="A1543" t="str">
        <x:v>Microsoft Workflow Manager 1.0</x:v>
      </x:c>
      <x:c r="B1543" t="str">
        <x:v>Client</x:v>
      </x:c>
      <x:c r="C1543" t="str">
        <x:v/>
      </x:c>
      <x:c r="D1543" t="str">
        <x:v>Fixed</x:v>
      </x:c>
      <x:c r="E1543" s="3" t="n">
        <x:v>41200</x:v>
      </x:c>
      <x:c r="F1543" s="3" t="n">
        <x:v>43109</x:v>
      </x:c>
      <x:c r="G1543" s="3" t="n">
        <x:v>44936</x:v>
      </x:c>
      <x:c r="H1543" s="3" t="n">
        <x:v/>
      </x:c>
      <x:c r="I1543" s="3" t="n">
        <x:v/>
      </x:c>
      <x:c r="J1543" s="3" t="n">
        <x:v/>
      </x:c>
      <x:c r="K1543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1544">
      <x:c r="A1544" t="str">
        <x:v>Microsoft Workflow Manager 1.0</x:v>
      </x:c>
      <x:c r="B1544" t="str">
        <x:v>Standard</x:v>
      </x:c>
      <x:c r="C1544" t="str">
        <x:v/>
      </x:c>
      <x:c r="D1544" t="str">
        <x:v>Fixed</x:v>
      </x:c>
      <x:c r="E1544" s="3" t="n">
        <x:v>41200</x:v>
      </x:c>
      <x:c r="F1544" s="3" t="n">
        <x:v>43109</x:v>
      </x:c>
      <x:c r="G1544" s="3" t="n">
        <x:v>44936</x:v>
      </x:c>
      <x:c r="H1544" s="3" t="n">
        <x:v/>
      </x:c>
      <x:c r="I1544" s="3" t="n">
        <x:v/>
      </x:c>
      <x:c r="J1544" s="3" t="n">
        <x:v/>
      </x:c>
      <x:c r="K1544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1545">
      <x:c r="A1545" t="str">
        <x:v>Microsoft Works</x:v>
      </x:c>
      <x:c r="B1545" t="str">
        <x:v/>
      </x:c>
      <x:c r="C1545" t="str">
        <x:v>Microsoft Works Suite 2004</x:v>
      </x:c>
      <x:c r="D1545" t="str">
        <x:v>Fixed</x:v>
      </x:c>
      <x:c r="E1545" s="3" t="n">
        <x:v>37919</x:v>
      </x:c>
      <x:c r="F1545" s="3" t="n">
        <x:v>41282</x:v>
      </x:c>
      <x:c r="G1545" s="3" t="n">
        <x:v/>
      </x:c>
      <x:c r="H1545" s="3" t="n">
        <x:v/>
      </x:c>
      <x:c r="I1545" s="3" t="n">
        <x:v>37919</x:v>
      </x:c>
      <x:c r="J1545" s="3" t="n">
        <x:v>39091</x:v>
      </x:c>
      <x:c r="K1545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46">
      <x:c r="A1546" t="str">
        <x:v>Microsoft Works</x:v>
      </x:c>
      <x:c r="B1546" t="str">
        <x:v/>
      </x:c>
      <x:c r="C1546" t="str">
        <x:v>Microsoft Works 8</x:v>
      </x:c>
      <x:c r="D1546" t="str">
        <x:v>Fixed</x:v>
      </x:c>
      <x:c r="E1546" s="3" t="n">
        <x:v>37919</x:v>
      </x:c>
      <x:c r="F1546" s="3" t="n">
        <x:v>41282</x:v>
      </x:c>
      <x:c r="G1546" s="3" t="n">
        <x:v/>
      </x:c>
      <x:c r="H1546" s="3" t="n">
        <x:v/>
      </x:c>
      <x:c r="I1546" s="3" t="n">
        <x:v>38268</x:v>
      </x:c>
      <x:c r="J1546" s="3" t="n">
        <x:v>40190</x:v>
      </x:c>
      <x:c r="K154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47">
      <x:c r="A1547" t="str">
        <x:v>Microsoft Works</x:v>
      </x:c>
      <x:c r="B1547" t="str">
        <x:v/>
      </x:c>
      <x:c r="C1547" t="str">
        <x:v>Microsoft Works Suite 2005</x:v>
      </x:c>
      <x:c r="D1547" t="str">
        <x:v>Fixed</x:v>
      </x:c>
      <x:c r="E1547" s="3" t="n">
        <x:v>37919</x:v>
      </x:c>
      <x:c r="F1547" s="3" t="n">
        <x:v>41282</x:v>
      </x:c>
      <x:c r="G1547" s="3" t="n">
        <x:v/>
      </x:c>
      <x:c r="H1547" s="3" t="n">
        <x:v/>
      </x:c>
      <x:c r="I1547" s="3" t="n">
        <x:v>38442</x:v>
      </x:c>
      <x:c r="J1547" s="3" t="n">
        <x:v>39546</x:v>
      </x:c>
      <x:c r="K154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48">
      <x:c r="A1548" t="str">
        <x:v>Microsoft Works</x:v>
      </x:c>
      <x:c r="B1548" t="str">
        <x:v/>
      </x:c>
      <x:c r="C1548" t="str">
        <x:v>Microsoft Works Suite 2006</x:v>
      </x:c>
      <x:c r="D1548" t="str">
        <x:v>Fixed</x:v>
      </x:c>
      <x:c r="E1548" s="3" t="n">
        <x:v>37919</x:v>
      </x:c>
      <x:c r="F1548" s="3" t="n">
        <x:v>41282</x:v>
      </x:c>
      <x:c r="G1548" s="3" t="n">
        <x:v/>
      </x:c>
      <x:c r="H1548" s="3" t="n">
        <x:v/>
      </x:c>
      <x:c r="I1548" s="3" t="n">
        <x:v>38702</x:v>
      </x:c>
      <x:c r="J1548" s="3" t="n">
        <x:v>39826</x:v>
      </x:c>
      <x:c r="K154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49">
      <x:c r="A1549" t="str">
        <x:v>Microsoft Works</x:v>
      </x:c>
      <x:c r="B1549" t="str">
        <x:v/>
      </x:c>
      <x:c r="C1549" t="str">
        <x:v>Microsoft Works 9</x:v>
      </x:c>
      <x:c r="D1549" t="str">
        <x:v>Fixed</x:v>
      </x:c>
      <x:c r="E1549" s="3" t="n">
        <x:v>37919</x:v>
      </x:c>
      <x:c r="F1549" s="3" t="n">
        <x:v>41282</x:v>
      </x:c>
      <x:c r="G1549" s="3" t="n">
        <x:v/>
      </x:c>
      <x:c r="H1549" s="3" t="n">
        <x:v/>
      </x:c>
      <x:c r="I1549" s="3" t="n">
        <x:v>39353</x:v>
      </x:c>
      <x:c r="J1549" s="3" t="n">
        <x:v>41191</x:v>
      </x:c>
      <x:c r="K154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50">
      <x:c r="A1550" t="str">
        <x:v>Microsoft Works</x:v>
      </x:c>
      <x:c r="B1550" t="str">
        <x:v/>
      </x:c>
      <x:c r="C1550" t="str">
        <x:v>MIcrosoft Works Plus 2008</x:v>
      </x:c>
      <x:c r="D1550" t="str">
        <x:v>Fixed</x:v>
      </x:c>
      <x:c r="E1550" s="3" t="n">
        <x:v>37919</x:v>
      </x:c>
      <x:c r="F1550" s="3" t="n">
        <x:v>41282</x:v>
      </x:c>
      <x:c r="G1550" s="3" t="n">
        <x:v/>
      </x:c>
      <x:c r="H1550" s="3" t="n">
        <x:v/>
      </x:c>
      <x:c r="I1550" s="3" t="n">
        <x:v>39400</x:v>
      </x:c>
      <x:c r="J1550" s="3" t="n">
        <x:v>41282</x:v>
      </x:c>
      <x:c r="K1550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51">
      <x:c r="A1551" t="str">
        <x:v>Microsoft XML Core Services 4.0</x:v>
      </x:c>
      <x:c r="B1551" t="str">
        <x:v/>
      </x:c>
      <x:c r="C1551" t="str">
        <x:v/>
      </x:c>
      <x:c r="D1551" t="str">
        <x:v>Fixed</x:v>
      </x:c>
      <x:c r="E1551" s="3" t="n">
        <x:v>40175</x:v>
      </x:c>
      <x:c r="F1551" s="3" t="n">
        <x:v>41741</x:v>
      </x:c>
      <x:c r="G1551" s="3" t="n">
        <x:v/>
      </x:c>
      <x:c r="H1551" s="3" t="n">
        <x:v/>
      </x:c>
      <x:c r="I1551" s="3" t="n">
        <x:v/>
      </x:c>
      <x:c r="J1551" s="3" t="n">
        <x:v/>
      </x:c>
      <x:c r="K1551" t="str">
        <x:f>=HYPERLINK("https://learn.microsoft.com/lifecycle/products/microsoft-xml-core-services-40?branch=live", "https://learn.microsoft.com/lifecycle/products/microsoft-xml-core-services-40?branch=live")</x:f>
        <x:v>https://learn.microsoft.com/lifecycle/products/microsoft-xml-core-services-40?branch=live</x:v>
      </x:c>
    </x:row>
    <x:row r="1552">
      <x:c r="A1552" t="str">
        <x:v>Office 2013 version of Office 365 ProPlus</x:v>
      </x:c>
      <x:c r="B1552" t="str">
        <x:v/>
      </x:c>
      <x:c r="C1552" t="str">
        <x:v/>
      </x:c>
      <x:c r="D1552" t="str">
        <x:v>Modern</x:v>
      </x:c>
      <x:c r="E1552" s="3" t="n">
        <x:v>42269</x:v>
      </x:c>
      <x:c r="F1552" s="3" t="n">
        <x:v/>
      </x:c>
      <x:c r="G1552" s="3" t="n">
        <x:v/>
      </x:c>
      <x:c r="H1552" s="3" t="n">
        <x:v>42794</x:v>
      </x:c>
      <x:c r="I1552" s="3" t="n">
        <x:v/>
      </x:c>
      <x:c r="J1552" s="3" t="n">
        <x:v/>
      </x:c>
      <x:c r="K1552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1553">
      <x:c r="A1553" t="str">
        <x:v>Office 2021</x:v>
      </x:c>
      <x:c r="B1553" t="str">
        <x:v>Home and Business</x:v>
      </x:c>
      <x:c r="C1553" t="str">
        <x:v/>
      </x:c>
      <x:c r="D1553" t="str">
        <x:v>Modern</x:v>
      </x:c>
      <x:c r="E1553" s="3" t="n">
        <x:v>44474</x:v>
      </x:c>
      <x:c r="F1553" s="3" t="n">
        <x:v/>
      </x:c>
      <x:c r="G1553" s="3" t="n">
        <x:v/>
      </x:c>
      <x:c r="H1553" s="3" t="n">
        <x:v>46308</x:v>
      </x:c>
      <x:c r="I1553" s="3" t="n">
        <x:v/>
      </x:c>
      <x:c r="J1553" s="3" t="n">
        <x:v/>
      </x:c>
      <x:c r="K155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54">
      <x:c r="A1554" t="str">
        <x:v>Office 2021</x:v>
      </x:c>
      <x:c r="B1554" t="str">
        <x:v>Home and Business for Mac</x:v>
      </x:c>
      <x:c r="C1554" t="str">
        <x:v/>
      </x:c>
      <x:c r="D1554" t="str">
        <x:v>Modern</x:v>
      </x:c>
      <x:c r="E1554" s="3" t="n">
        <x:v>44474</x:v>
      </x:c>
      <x:c r="F1554" s="3" t="n">
        <x:v/>
      </x:c>
      <x:c r="G1554" s="3" t="n">
        <x:v/>
      </x:c>
      <x:c r="H1554" s="3" t="n">
        <x:v>46308</x:v>
      </x:c>
      <x:c r="I1554" s="3" t="n">
        <x:v/>
      </x:c>
      <x:c r="J1554" s="3" t="n">
        <x:v/>
      </x:c>
      <x:c r="K155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55">
      <x:c r="A1555" t="str">
        <x:v>Office 2021</x:v>
      </x:c>
      <x:c r="B1555" t="str">
        <x:v>Home and Student</x:v>
      </x:c>
      <x:c r="C1555" t="str">
        <x:v/>
      </x:c>
      <x:c r="D1555" t="str">
        <x:v>Modern</x:v>
      </x:c>
      <x:c r="E1555" s="3" t="n">
        <x:v>44474</x:v>
      </x:c>
      <x:c r="F1555" s="3" t="n">
        <x:v/>
      </x:c>
      <x:c r="G1555" s="3" t="n">
        <x:v/>
      </x:c>
      <x:c r="H1555" s="3" t="n">
        <x:v>46308</x:v>
      </x:c>
      <x:c r="I1555" s="3" t="n">
        <x:v/>
      </x:c>
      <x:c r="J1555" s="3" t="n">
        <x:v/>
      </x:c>
      <x:c r="K155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56">
      <x:c r="A1556" t="str">
        <x:v>Office 2021</x:v>
      </x:c>
      <x:c r="B1556" t="str">
        <x:v>Home and Student for Mac</x:v>
      </x:c>
      <x:c r="C1556" t="str">
        <x:v/>
      </x:c>
      <x:c r="D1556" t="str">
        <x:v>Modern</x:v>
      </x:c>
      <x:c r="E1556" s="3" t="n">
        <x:v>44474</x:v>
      </x:c>
      <x:c r="F1556" s="3" t="n">
        <x:v/>
      </x:c>
      <x:c r="G1556" s="3" t="n">
        <x:v/>
      </x:c>
      <x:c r="H1556" s="3" t="n">
        <x:v>46308</x:v>
      </x:c>
      <x:c r="I1556" s="3" t="n">
        <x:v/>
      </x:c>
      <x:c r="J1556" s="3" t="n">
        <x:v/>
      </x:c>
      <x:c r="K1556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57">
      <x:c r="A1557" t="str">
        <x:v>Office 2021</x:v>
      </x:c>
      <x:c r="B1557" t="str">
        <x:v>Professional</x:v>
      </x:c>
      <x:c r="C1557" t="str">
        <x:v/>
      </x:c>
      <x:c r="D1557" t="str">
        <x:v>Modern</x:v>
      </x:c>
      <x:c r="E1557" s="3" t="n">
        <x:v>44474</x:v>
      </x:c>
      <x:c r="F1557" s="3" t="n">
        <x:v/>
      </x:c>
      <x:c r="G1557" s="3" t="n">
        <x:v/>
      </x:c>
      <x:c r="H1557" s="3" t="n">
        <x:v>46308</x:v>
      </x:c>
      <x:c r="I1557" s="3" t="n">
        <x:v/>
      </x:c>
      <x:c r="J1557" s="3" t="n">
        <x:v/>
      </x:c>
      <x:c r="K1557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58">
      <x:c r="A1558" t="str">
        <x:v>Office 2024</x:v>
      </x:c>
      <x:c r="B1558" t="str">
        <x:v>Home (Windows &amp; Mac)</x:v>
      </x:c>
      <x:c r="C1558" t="str">
        <x:v/>
      </x:c>
      <x:c r="D1558" t="str">
        <x:v>Modern</x:v>
      </x:c>
      <x:c r="E1558" s="3" t="n">
        <x:v>45566</x:v>
      </x:c>
      <x:c r="F1558" s="3" t="n">
        <x:v/>
      </x:c>
      <x:c r="G1558" s="3" t="n">
        <x:v/>
      </x:c>
      <x:c r="H1558" s="3" t="n">
        <x:v>47400</x:v>
      </x:c>
      <x:c r="I1558" s="3" t="n">
        <x:v/>
      </x:c>
      <x:c r="J1558" s="3" t="n">
        <x:v/>
      </x:c>
      <x:c r="K1558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1559">
      <x:c r="A1559" t="str">
        <x:v>Office 2024</x:v>
      </x:c>
      <x:c r="B1559" t="str">
        <x:v>Home &amp; Business (Windows &amp; Mac)</x:v>
      </x:c>
      <x:c r="C1559" t="str">
        <x:v/>
      </x:c>
      <x:c r="D1559" t="str">
        <x:v>Modern</x:v>
      </x:c>
      <x:c r="E1559" s="3" t="n">
        <x:v>45566</x:v>
      </x:c>
      <x:c r="F1559" s="3" t="n">
        <x:v/>
      </x:c>
      <x:c r="G1559" s="3" t="n">
        <x:v/>
      </x:c>
      <x:c r="H1559" s="3" t="n">
        <x:v>47400</x:v>
      </x:c>
      <x:c r="I1559" s="3" t="n">
        <x:v/>
      </x:c>
      <x:c r="J1559" s="3" t="n">
        <x:v/>
      </x:c>
      <x:c r="K1559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1560">
      <x:c r="A1560" t="str">
        <x:v>Office 365 (Enterprise, Government, Education)</x:v>
      </x:c>
      <x:c r="B1560" t="str">
        <x:v/>
      </x:c>
      <x:c r="C1560" t="str">
        <x:v/>
      </x:c>
      <x:c r="D1560" t="str">
        <x:v>Modern</x:v>
      </x:c>
      <x:c r="E1560" s="3" t="n">
        <x:v>42269</x:v>
      </x:c>
      <x:c r="F1560" s="3" t="n">
        <x:v/>
      </x:c>
      <x:c r="G1560" s="3" t="n">
        <x:v/>
      </x:c>
      <x:c r="H1560" s="3" t="n">
        <x:v/>
      </x:c>
      <x:c r="I1560" s="3" t="n">
        <x:v/>
      </x:c>
      <x:c r="J1560" s="3" t="n">
        <x:v/>
      </x:c>
      <x:c r="K1560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1561">
      <x:c r="A1561" t="str">
        <x:v>Office Live Meeting</x:v>
      </x:c>
      <x:c r="B1561" t="str">
        <x:v>Standard</x:v>
      </x:c>
      <x:c r="C1561" t="str">
        <x:v/>
      </x:c>
      <x:c r="D1561" t="str">
        <x:v>Modern</x:v>
      </x:c>
      <x:c r="E1561" s="3" t="n">
        <x:v>39913</x:v>
      </x:c>
      <x:c r="F1561" s="3" t="n">
        <x:v/>
      </x:c>
      <x:c r="G1561" s="3" t="n">
        <x:v/>
      </x:c>
      <x:c r="H1561" s="3" t="n">
        <x:v>43100</x:v>
      </x:c>
      <x:c r="I1561" s="3" t="n">
        <x:v/>
      </x:c>
      <x:c r="J1561" s="3" t="n">
        <x:v/>
      </x:c>
      <x:c r="K1561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1562">
      <x:c r="A1562" t="str">
        <x:v>Office LTSC 2021</x:v>
      </x:c>
      <x:c r="B1562" t="str">
        <x:v>Standard</x:v>
      </x:c>
      <x:c r="C1562" t="str">
        <x:v/>
      </x:c>
      <x:c r="D1562" t="str">
        <x:v>Fixed</x:v>
      </x:c>
      <x:c r="E1562" s="3" t="n">
        <x:v>44455</x:v>
      </x:c>
      <x:c r="F1562" s="3" t="n">
        <x:v>46308</x:v>
      </x:c>
      <x:c r="G1562" s="3" t="n">
        <x:v/>
      </x:c>
      <x:c r="H1562" s="3" t="n">
        <x:v/>
      </x:c>
      <x:c r="I1562" s="3" t="n">
        <x:v/>
      </x:c>
      <x:c r="J1562" s="3" t="n">
        <x:v/>
      </x:c>
      <x:c r="K1562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1563">
      <x:c r="A1563" t="str">
        <x:v>Office LTSC 2021</x:v>
      </x:c>
      <x:c r="B1563" t="str">
        <x:v>Standard for Mac</x:v>
      </x:c>
      <x:c r="C1563" t="str">
        <x:v/>
      </x:c>
      <x:c r="D1563" t="str">
        <x:v>Fixed</x:v>
      </x:c>
      <x:c r="E1563" s="3" t="n">
        <x:v>44455</x:v>
      </x:c>
      <x:c r="F1563" s="3" t="n">
        <x:v>46308</x:v>
      </x:c>
      <x:c r="G1563" s="3" t="n">
        <x:v/>
      </x:c>
      <x:c r="H1563" s="3" t="n">
        <x:v/>
      </x:c>
      <x:c r="I1563" s="3" t="n">
        <x:v/>
      </x:c>
      <x:c r="J1563" s="3" t="n">
        <x:v/>
      </x:c>
      <x:c r="K1563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1564">
      <x:c r="A1564" t="str">
        <x:v>Office LTSC 2021 for Mac</x:v>
      </x:c>
      <x:c r="B1564" t="str">
        <x:v/>
      </x:c>
      <x:c r="C1564" t="str">
        <x:v/>
      </x:c>
      <x:c r="D1564" t="str">
        <x:v>Fixed</x:v>
      </x:c>
      <x:c r="E1564" s="3" t="n">
        <x:v>44474</x:v>
      </x:c>
      <x:c r="F1564" s="3" t="n">
        <x:v>46308</x:v>
      </x:c>
      <x:c r="G1564" s="3" t="n">
        <x:v>46308</x:v>
      </x:c>
      <x:c r="H1564" s="3" t="n">
        <x:v/>
      </x:c>
      <x:c r="I1564" s="3" t="n">
        <x:v/>
      </x:c>
      <x:c r="J1564" s="3" t="n">
        <x:v/>
      </x:c>
      <x:c r="K1564" t="str">
        <x:f>=HYPERLINK("https://learn.microsoft.com/lifecycle/products/office-ltsc-2021-for-mac?branch=live", "https://learn.microsoft.com/lifecycle/products/office-ltsc-2021-for-mac?branch=live")</x:f>
        <x:v>https://learn.microsoft.com/lifecycle/products/office-ltsc-2021-for-mac?branch=live</x:v>
      </x:c>
    </x:row>
    <x:row r="1565">
      <x:c r="A1565" t="str">
        <x:v>Office LTSC 2024</x:v>
      </x:c>
      <x:c r="B1565" t="str">
        <x:v>Embedded</x:v>
      </x:c>
      <x:c r="C1565" t="str">
        <x:v/>
      </x:c>
      <x:c r="D1565" t="str">
        <x:v>Fixed</x:v>
      </x:c>
      <x:c r="E1565" s="3" t="n">
        <x:v>45553</x:v>
      </x:c>
      <x:c r="F1565" s="3" t="n">
        <x:v>47400</x:v>
      </x:c>
      <x:c r="G1565" s="3" t="n">
        <x:v/>
      </x:c>
      <x:c r="H1565" s="3" t="n">
        <x:v/>
      </x:c>
      <x:c r="I1565" s="3" t="n">
        <x:v/>
      </x:c>
      <x:c r="J1565" s="3" t="n">
        <x:v/>
      </x:c>
      <x:c r="K1565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66">
      <x:c r="A1566" t="str">
        <x:v>Office LTSC 2024</x:v>
      </x:c>
      <x:c r="B1566" t="str">
        <x:v>Professional Plus</x:v>
      </x:c>
      <x:c r="C1566" t="str">
        <x:v/>
      </x:c>
      <x:c r="D1566" t="str">
        <x:v>Fixed</x:v>
      </x:c>
      <x:c r="E1566" s="3" t="n">
        <x:v>45553</x:v>
      </x:c>
      <x:c r="F1566" s="3" t="n">
        <x:v>47400</x:v>
      </x:c>
      <x:c r="G1566" s="3" t="n">
        <x:v/>
      </x:c>
      <x:c r="H1566" s="3" t="n">
        <x:v/>
      </x:c>
      <x:c r="I1566" s="3" t="n">
        <x:v/>
      </x:c>
      <x:c r="J1566" s="3" t="n">
        <x:v/>
      </x:c>
      <x:c r="K1566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67">
      <x:c r="A1567" t="str">
        <x:v>Office LTSC 2024</x:v>
      </x:c>
      <x:c r="B1567" t="str">
        <x:v>Standard</x:v>
      </x:c>
      <x:c r="C1567" t="str">
        <x:v/>
      </x:c>
      <x:c r="D1567" t="str">
        <x:v>Fixed</x:v>
      </x:c>
      <x:c r="E1567" s="3" t="n">
        <x:v>45553</x:v>
      </x:c>
      <x:c r="F1567" s="3" t="n">
        <x:v>47400</x:v>
      </x:c>
      <x:c r="G1567" s="3" t="n">
        <x:v/>
      </x:c>
      <x:c r="H1567" s="3" t="n">
        <x:v/>
      </x:c>
      <x:c r="I1567" s="3" t="n">
        <x:v/>
      </x:c>
      <x:c r="J1567" s="3" t="n">
        <x:v/>
      </x:c>
      <x:c r="K1567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68">
      <x:c r="A1568" t="str">
        <x:v>Office Online Server</x:v>
      </x:c>
      <x:c r="B1568" t="str">
        <x:v/>
      </x:c>
      <x:c r="C1568" t="str">
        <x:v/>
      </x:c>
      <x:c r="D1568" t="str">
        <x:v>Modern</x:v>
      </x:c>
      <x:c r="E1568" s="3" t="n">
        <x:v>42494</x:v>
      </x:c>
      <x:c r="F1568" s="3" t="n">
        <x:v/>
      </x:c>
      <x:c r="G1568" s="3" t="n">
        <x:v/>
      </x:c>
      <x:c r="H1568" s="3" t="n">
        <x:v/>
      </x:c>
      <x:c r="I1568" s="3" t="n">
        <x:v/>
      </x:c>
      <x:c r="J1568" s="3" t="n">
        <x:v/>
      </x:c>
      <x:c r="K1568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1569">
      <x:c r="A1569" t="str">
        <x:v>Office XP</x:v>
      </x:c>
      <x:c r="B1569" t="str">
        <x:v>Developer</x:v>
      </x:c>
      <x:c r="C1569" t="str">
        <x:v>Original Release</x:v>
      </x:c>
      <x:c r="D1569" t="str">
        <x:v>Fixed</x:v>
      </x:c>
      <x:c r="E1569" s="3" t="n">
        <x:v>37042</x:v>
      </x:c>
      <x:c r="F1569" s="3" t="n">
        <x:v>38909</x:v>
      </x:c>
      <x:c r="G1569" s="3" t="n">
        <x:v>40736</x:v>
      </x:c>
      <x:c r="H1569" s="3" t="n">
        <x:v/>
      </x:c>
      <x:c r="I1569" s="3" t="n">
        <x:v>37042</x:v>
      </x:c>
      <x:c r="J1569" s="3" t="n">
        <x:v>37621</x:v>
      </x:c>
      <x:c r="K156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0">
      <x:c r="A1570" t="str">
        <x:v>Office XP</x:v>
      </x:c>
      <x:c r="B1570" t="str">
        <x:v>Developer</x:v>
      </x:c>
      <x:c r="C1570" t="str">
        <x:v>Service Pack 1</x:v>
      </x:c>
      <x:c r="D1570" t="str">
        <x:v>Fixed</x:v>
      </x:c>
      <x:c r="E1570" s="3" t="n">
        <x:v>37042</x:v>
      </x:c>
      <x:c r="F1570" s="3" t="n">
        <x:v>38909</x:v>
      </x:c>
      <x:c r="G1570" s="3" t="n">
        <x:v>40736</x:v>
      </x:c>
      <x:c r="H1570" s="3" t="n">
        <x:v/>
      </x:c>
      <x:c r="I1570" s="3" t="n">
        <x:v>37256</x:v>
      </x:c>
      <x:c r="J1570" s="3" t="n">
        <x:v>37854</x:v>
      </x:c>
      <x:c r="K157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1">
      <x:c r="A1571" t="str">
        <x:v>Office XP</x:v>
      </x:c>
      <x:c r="B1571" t="str">
        <x:v>Developer</x:v>
      </x:c>
      <x:c r="C1571" t="str">
        <x:v>Service Pack 2</x:v>
      </x:c>
      <x:c r="D1571" t="str">
        <x:v>Fixed</x:v>
      </x:c>
      <x:c r="E1571" s="3" t="n">
        <x:v>37042</x:v>
      </x:c>
      <x:c r="F1571" s="3" t="n">
        <x:v>38909</x:v>
      </x:c>
      <x:c r="G1571" s="3" t="n">
        <x:v>40736</x:v>
      </x:c>
      <x:c r="H1571" s="3" t="n">
        <x:v/>
      </x:c>
      <x:c r="I1571" s="3" t="n">
        <x:v>37489</x:v>
      </x:c>
      <x:c r="J1571" s="3" t="n">
        <x:v>38420</x:v>
      </x:c>
      <x:c r="K157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2">
      <x:c r="A1572" t="str">
        <x:v>Office XP</x:v>
      </x:c>
      <x:c r="B1572" t="str">
        <x:v>Developer</x:v>
      </x:c>
      <x:c r="C1572" t="str">
        <x:v>Service Pack 3</x:v>
      </x:c>
      <x:c r="D1572" t="str">
        <x:v>Fixed</x:v>
      </x:c>
      <x:c r="E1572" s="3" t="n">
        <x:v>37042</x:v>
      </x:c>
      <x:c r="F1572" s="3" t="n">
        <x:v>38909</x:v>
      </x:c>
      <x:c r="G1572" s="3" t="n">
        <x:v>40736</x:v>
      </x:c>
      <x:c r="H1572" s="3" t="n">
        <x:v/>
      </x:c>
      <x:c r="I1572" s="3" t="n">
        <x:v>38055</x:v>
      </x:c>
      <x:c r="J1572" s="3" t="n">
        <x:v>40736</x:v>
      </x:c>
      <x:c r="K157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3">
      <x:c r="A1573" t="str">
        <x:v>Office XP</x:v>
      </x:c>
      <x:c r="B1573" t="str">
        <x:v>Professional</x:v>
      </x:c>
      <x:c r="C1573" t="str">
        <x:v>Original Release</x:v>
      </x:c>
      <x:c r="D1573" t="str">
        <x:v>Fixed</x:v>
      </x:c>
      <x:c r="E1573" s="3" t="n">
        <x:v>37042</x:v>
      </x:c>
      <x:c r="F1573" s="3" t="n">
        <x:v>38909</x:v>
      </x:c>
      <x:c r="G1573" s="3" t="n">
        <x:v>40736</x:v>
      </x:c>
      <x:c r="H1573" s="3" t="n">
        <x:v/>
      </x:c>
      <x:c r="I1573" s="3" t="n">
        <x:v>37042</x:v>
      </x:c>
      <x:c r="J1573" s="3" t="n">
        <x:v>37621</x:v>
      </x:c>
      <x:c r="K157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4">
      <x:c r="A1574" t="str">
        <x:v>Office XP</x:v>
      </x:c>
      <x:c r="B1574" t="str">
        <x:v>Professional</x:v>
      </x:c>
      <x:c r="C1574" t="str">
        <x:v>Service Pack 1</x:v>
      </x:c>
      <x:c r="D1574" t="str">
        <x:v>Fixed</x:v>
      </x:c>
      <x:c r="E1574" s="3" t="n">
        <x:v>37042</x:v>
      </x:c>
      <x:c r="F1574" s="3" t="n">
        <x:v>38909</x:v>
      </x:c>
      <x:c r="G1574" s="3" t="n">
        <x:v>40736</x:v>
      </x:c>
      <x:c r="H1574" s="3" t="n">
        <x:v/>
      </x:c>
      <x:c r="I1574" s="3" t="n">
        <x:v>37256</x:v>
      </x:c>
      <x:c r="J1574" s="3" t="n">
        <x:v>37854</x:v>
      </x:c>
      <x:c r="K157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5">
      <x:c r="A1575" t="str">
        <x:v>Office XP</x:v>
      </x:c>
      <x:c r="B1575" t="str">
        <x:v>Professional</x:v>
      </x:c>
      <x:c r="C1575" t="str">
        <x:v>Service Pack 2</x:v>
      </x:c>
      <x:c r="D1575" t="str">
        <x:v>Fixed</x:v>
      </x:c>
      <x:c r="E1575" s="3" t="n">
        <x:v>37042</x:v>
      </x:c>
      <x:c r="F1575" s="3" t="n">
        <x:v>38909</x:v>
      </x:c>
      <x:c r="G1575" s="3" t="n">
        <x:v>40736</x:v>
      </x:c>
      <x:c r="H1575" s="3" t="n">
        <x:v/>
      </x:c>
      <x:c r="I1575" s="3" t="n">
        <x:v>37489</x:v>
      </x:c>
      <x:c r="J1575" s="3" t="n">
        <x:v>38420</x:v>
      </x:c>
      <x:c r="K157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6">
      <x:c r="A1576" t="str">
        <x:v>Office XP</x:v>
      </x:c>
      <x:c r="B1576" t="str">
        <x:v>Professional</x:v>
      </x:c>
      <x:c r="C1576" t="str">
        <x:v>Service Pack 3</x:v>
      </x:c>
      <x:c r="D1576" t="str">
        <x:v>Fixed</x:v>
      </x:c>
      <x:c r="E1576" s="3" t="n">
        <x:v>37042</x:v>
      </x:c>
      <x:c r="F1576" s="3" t="n">
        <x:v>38909</x:v>
      </x:c>
      <x:c r="G1576" s="3" t="n">
        <x:v>40736</x:v>
      </x:c>
      <x:c r="H1576" s="3" t="n">
        <x:v/>
      </x:c>
      <x:c r="I1576" s="3" t="n">
        <x:v>38055</x:v>
      </x:c>
      <x:c r="J1576" s="3" t="n">
        <x:v>40736</x:v>
      </x:c>
      <x:c r="K157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7">
      <x:c r="A1577" t="str">
        <x:v>Office XP</x:v>
      </x:c>
      <x:c r="B1577" t="str">
        <x:v>Proofing Tools</x:v>
      </x:c>
      <x:c r="C1577" t="str">
        <x:v>Original Release</x:v>
      </x:c>
      <x:c r="D1577" t="str">
        <x:v>Fixed</x:v>
      </x:c>
      <x:c r="E1577" s="3" t="n">
        <x:v>37042</x:v>
      </x:c>
      <x:c r="F1577" s="3" t="n">
        <x:v>38909</x:v>
      </x:c>
      <x:c r="G1577" s="3" t="n">
        <x:v>40736</x:v>
      </x:c>
      <x:c r="H1577" s="3" t="n">
        <x:v/>
      </x:c>
      <x:c r="I1577" s="3" t="n">
        <x:v>37042</x:v>
      </x:c>
      <x:c r="J1577" s="3" t="n">
        <x:v>37621</x:v>
      </x:c>
      <x:c r="K157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8">
      <x:c r="A1578" t="str">
        <x:v>Office XP</x:v>
      </x:c>
      <x:c r="B1578" t="str">
        <x:v>Proofing Tools</x:v>
      </x:c>
      <x:c r="C1578" t="str">
        <x:v>Service Pack 1</x:v>
      </x:c>
      <x:c r="D1578" t="str">
        <x:v>Fixed</x:v>
      </x:c>
      <x:c r="E1578" s="3" t="n">
        <x:v>37042</x:v>
      </x:c>
      <x:c r="F1578" s="3" t="n">
        <x:v>38909</x:v>
      </x:c>
      <x:c r="G1578" s="3" t="n">
        <x:v>40736</x:v>
      </x:c>
      <x:c r="H1578" s="3" t="n">
        <x:v/>
      </x:c>
      <x:c r="I1578" s="3" t="n">
        <x:v>37256</x:v>
      </x:c>
      <x:c r="J1578" s="3" t="n">
        <x:v>37854</x:v>
      </x:c>
      <x:c r="K157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9">
      <x:c r="A1579" t="str">
        <x:v>Office XP</x:v>
      </x:c>
      <x:c r="B1579" t="str">
        <x:v>Proofing Tools</x:v>
      </x:c>
      <x:c r="C1579" t="str">
        <x:v>Service Pack 2</x:v>
      </x:c>
      <x:c r="D1579" t="str">
        <x:v>Fixed</x:v>
      </x:c>
      <x:c r="E1579" s="3" t="n">
        <x:v>37042</x:v>
      </x:c>
      <x:c r="F1579" s="3" t="n">
        <x:v>38909</x:v>
      </x:c>
      <x:c r="G1579" s="3" t="n">
        <x:v>40736</x:v>
      </x:c>
      <x:c r="H1579" s="3" t="n">
        <x:v/>
      </x:c>
      <x:c r="I1579" s="3" t="n">
        <x:v>37489</x:v>
      </x:c>
      <x:c r="J1579" s="3" t="n">
        <x:v>38420</x:v>
      </x:c>
      <x:c r="K157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0">
      <x:c r="A1580" t="str">
        <x:v>Office XP</x:v>
      </x:c>
      <x:c r="B1580" t="str">
        <x:v>Proofing Tools</x:v>
      </x:c>
      <x:c r="C1580" t="str">
        <x:v>Service Pack 3</x:v>
      </x:c>
      <x:c r="D1580" t="str">
        <x:v>Fixed</x:v>
      </x:c>
      <x:c r="E1580" s="3" t="n">
        <x:v>37042</x:v>
      </x:c>
      <x:c r="F1580" s="3" t="n">
        <x:v>38909</x:v>
      </x:c>
      <x:c r="G1580" s="3" t="n">
        <x:v>40736</x:v>
      </x:c>
      <x:c r="H1580" s="3" t="n">
        <x:v/>
      </x:c>
      <x:c r="I1580" s="3" t="n">
        <x:v>38055</x:v>
      </x:c>
      <x:c r="J1580" s="3" t="n">
        <x:v>40736</x:v>
      </x:c>
      <x:c r="K158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1">
      <x:c r="A1581" t="str">
        <x:v>Office XP</x:v>
      </x:c>
      <x:c r="B1581" t="str">
        <x:v>Standard</x:v>
      </x:c>
      <x:c r="C1581" t="str">
        <x:v>Original Release</x:v>
      </x:c>
      <x:c r="D1581" t="str">
        <x:v>Fixed</x:v>
      </x:c>
      <x:c r="E1581" s="3" t="n">
        <x:v>37042</x:v>
      </x:c>
      <x:c r="F1581" s="3" t="n">
        <x:v>38909</x:v>
      </x:c>
      <x:c r="G1581" s="3" t="n">
        <x:v>40736</x:v>
      </x:c>
      <x:c r="H1581" s="3" t="n">
        <x:v/>
      </x:c>
      <x:c r="I1581" s="3" t="n">
        <x:v>37042</x:v>
      </x:c>
      <x:c r="J1581" s="3" t="n">
        <x:v>37621</x:v>
      </x:c>
      <x:c r="K158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2">
      <x:c r="A1582" t="str">
        <x:v>Office XP</x:v>
      </x:c>
      <x:c r="B1582" t="str">
        <x:v>Standard</x:v>
      </x:c>
      <x:c r="C1582" t="str">
        <x:v>Service Pack 1</x:v>
      </x:c>
      <x:c r="D1582" t="str">
        <x:v>Fixed</x:v>
      </x:c>
      <x:c r="E1582" s="3" t="n">
        <x:v>37042</x:v>
      </x:c>
      <x:c r="F1582" s="3" t="n">
        <x:v>38909</x:v>
      </x:c>
      <x:c r="G1582" s="3" t="n">
        <x:v>40736</x:v>
      </x:c>
      <x:c r="H1582" s="3" t="n">
        <x:v/>
      </x:c>
      <x:c r="I1582" s="3" t="n">
        <x:v>37256</x:v>
      </x:c>
      <x:c r="J1582" s="3" t="n">
        <x:v>37854</x:v>
      </x:c>
      <x:c r="K158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3">
      <x:c r="A1583" t="str">
        <x:v>Office XP</x:v>
      </x:c>
      <x:c r="B1583" t="str">
        <x:v>Standard</x:v>
      </x:c>
      <x:c r="C1583" t="str">
        <x:v>Service Pack 2</x:v>
      </x:c>
      <x:c r="D1583" t="str">
        <x:v>Fixed</x:v>
      </x:c>
      <x:c r="E1583" s="3" t="n">
        <x:v>37042</x:v>
      </x:c>
      <x:c r="F1583" s="3" t="n">
        <x:v>38909</x:v>
      </x:c>
      <x:c r="G1583" s="3" t="n">
        <x:v>40736</x:v>
      </x:c>
      <x:c r="H1583" s="3" t="n">
        <x:v/>
      </x:c>
      <x:c r="I1583" s="3" t="n">
        <x:v>37489</x:v>
      </x:c>
      <x:c r="J1583" s="3" t="n">
        <x:v>38420</x:v>
      </x:c>
      <x:c r="K158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4">
      <x:c r="A1584" t="str">
        <x:v>Office XP</x:v>
      </x:c>
      <x:c r="B1584" t="str">
        <x:v>Standard</x:v>
      </x:c>
      <x:c r="C1584" t="str">
        <x:v>Service Pack 3</x:v>
      </x:c>
      <x:c r="D1584" t="str">
        <x:v>Fixed</x:v>
      </x:c>
      <x:c r="E1584" s="3" t="n">
        <x:v>37042</x:v>
      </x:c>
      <x:c r="F1584" s="3" t="n">
        <x:v>38909</x:v>
      </x:c>
      <x:c r="G1584" s="3" t="n">
        <x:v>40736</x:v>
      </x:c>
      <x:c r="H1584" s="3" t="n">
        <x:v/>
      </x:c>
      <x:c r="I1584" s="3" t="n">
        <x:v>38055</x:v>
      </x:c>
      <x:c r="J1584" s="3" t="n">
        <x:v>40736</x:v>
      </x:c>
      <x:c r="K158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5">
      <x:c r="A1585" t="str">
        <x:v>Office XP</x:v>
      </x:c>
      <x:c r="B1585" t="str">
        <x:v>Web Components</x:v>
      </x:c>
      <x:c r="C1585" t="str">
        <x:v>Original Release</x:v>
      </x:c>
      <x:c r="D1585" t="str">
        <x:v>Fixed</x:v>
      </x:c>
      <x:c r="E1585" s="3" t="n">
        <x:v>37042</x:v>
      </x:c>
      <x:c r="F1585" s="3" t="n">
        <x:v>38909</x:v>
      </x:c>
      <x:c r="G1585" s="3" t="n">
        <x:v>40736</x:v>
      </x:c>
      <x:c r="H1585" s="3" t="n">
        <x:v/>
      </x:c>
      <x:c r="I1585" s="3" t="n">
        <x:v>37042</x:v>
      </x:c>
      <x:c r="J1585" s="3" t="n">
        <x:v>37621</x:v>
      </x:c>
      <x:c r="K158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6">
      <x:c r="A1586" t="str">
        <x:v>Office XP</x:v>
      </x:c>
      <x:c r="B1586" t="str">
        <x:v>Web Components</x:v>
      </x:c>
      <x:c r="C1586" t="str">
        <x:v>Service Pack 1</x:v>
      </x:c>
      <x:c r="D1586" t="str">
        <x:v>Fixed</x:v>
      </x:c>
      <x:c r="E1586" s="3" t="n">
        <x:v>37042</x:v>
      </x:c>
      <x:c r="F1586" s="3" t="n">
        <x:v>38909</x:v>
      </x:c>
      <x:c r="G1586" s="3" t="n">
        <x:v>40736</x:v>
      </x:c>
      <x:c r="H1586" s="3" t="n">
        <x:v/>
      </x:c>
      <x:c r="I1586" s="3" t="n">
        <x:v>37256</x:v>
      </x:c>
      <x:c r="J1586" s="3" t="n">
        <x:v>37854</x:v>
      </x:c>
      <x:c r="K158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7">
      <x:c r="A1587" t="str">
        <x:v>Office XP</x:v>
      </x:c>
      <x:c r="B1587" t="str">
        <x:v>Web Components</x:v>
      </x:c>
      <x:c r="C1587" t="str">
        <x:v>Service Pack 2</x:v>
      </x:c>
      <x:c r="D1587" t="str">
        <x:v>Fixed</x:v>
      </x:c>
      <x:c r="E1587" s="3" t="n">
        <x:v>37042</x:v>
      </x:c>
      <x:c r="F1587" s="3" t="n">
        <x:v>38909</x:v>
      </x:c>
      <x:c r="G1587" s="3" t="n">
        <x:v>40736</x:v>
      </x:c>
      <x:c r="H1587" s="3" t="n">
        <x:v/>
      </x:c>
      <x:c r="I1587" s="3" t="n">
        <x:v>37489</x:v>
      </x:c>
      <x:c r="J1587" s="3" t="n">
        <x:v>38420</x:v>
      </x:c>
      <x:c r="K158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8">
      <x:c r="A1588" t="str">
        <x:v>Office XP</x:v>
      </x:c>
      <x:c r="B1588" t="str">
        <x:v>Web Components</x:v>
      </x:c>
      <x:c r="C1588" t="str">
        <x:v>Service Pack 3</x:v>
      </x:c>
      <x:c r="D1588" t="str">
        <x:v>Fixed</x:v>
      </x:c>
      <x:c r="E1588" s="3" t="n">
        <x:v>37042</x:v>
      </x:c>
      <x:c r="F1588" s="3" t="n">
        <x:v>38909</x:v>
      </x:c>
      <x:c r="G1588" s="3" t="n">
        <x:v>40736</x:v>
      </x:c>
      <x:c r="H1588" s="3" t="n">
        <x:v/>
      </x:c>
      <x:c r="I1588" s="3" t="n">
        <x:v>38055</x:v>
      </x:c>
      <x:c r="J1588" s="3" t="n">
        <x:v>40736</x:v>
      </x:c>
      <x:c r="K158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89">
      <x:c r="A1589" t="str">
        <x:v>OneDrive for Business</x:v>
      </x:c>
      <x:c r="B1589" t="str">
        <x:v/>
      </x:c>
      <x:c r="C1589" t="str">
        <x:v/>
      </x:c>
      <x:c r="D1589" t="str">
        <x:v>Modern</x:v>
      </x:c>
      <x:c r="E1589" s="3" t="n">
        <x:v>37042</x:v>
      </x:c>
      <x:c r="F1589" s="3" t="n">
        <x:v/>
      </x:c>
      <x:c r="G1589" s="3" t="n">
        <x:v/>
      </x:c>
      <x:c r="H1589" s="3" t="n">
        <x:v/>
      </x:c>
      <x:c r="I1589" s="3" t="n">
        <x:v/>
      </x:c>
      <x:c r="J1589" s="3" t="n">
        <x:v/>
      </x:c>
      <x:c r="K1589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1590">
      <x:c r="A1590" t="str">
        <x:v>OneDrive for Consumer</x:v>
      </x:c>
      <x:c r="B1590" t="str">
        <x:v/>
      </x:c>
      <x:c r="C1590" t="str">
        <x:v/>
      </x:c>
      <x:c r="D1590" t="str">
        <x:v>Modern</x:v>
      </x:c>
      <x:c r="E1590" s="3" t="n">
        <x:v>37042</x:v>
      </x:c>
      <x:c r="F1590" s="3" t="n">
        <x:v/>
      </x:c>
      <x:c r="G1590" s="3" t="n">
        <x:v/>
      </x:c>
      <x:c r="H1590" s="3" t="n">
        <x:v/>
      </x:c>
      <x:c r="I1590" s="3" t="n">
        <x:v/>
      </x:c>
      <x:c r="J1590" s="3" t="n">
        <x:v/>
      </x:c>
      <x:c r="K1590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1591">
      <x:c r="A1591" t="str">
        <x:v>OneNote 2016</x:v>
      </x:c>
      <x:c r="B1591" t="str">
        <x:v/>
      </x:c>
      <x:c r="C1591" t="str">
        <x:v/>
      </x:c>
      <x:c r="D1591" t="str">
        <x:v>Fixed</x:v>
      </x:c>
      <x:c r="E1591" s="3" t="n">
        <x:v>42269</x:v>
      </x:c>
      <x:c r="F1591" s="3" t="n">
        <x:v>45209</x:v>
      </x:c>
      <x:c r="G1591" s="3" t="n">
        <x:v>45944</x:v>
      </x:c>
      <x:c r="H1591" s="3" t="n">
        <x:v/>
      </x:c>
      <x:c r="I1591" s="3" t="n">
        <x:v/>
      </x:c>
      <x:c r="J1591" s="3" t="n">
        <x:v/>
      </x:c>
      <x:c r="K1591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1592">
      <x:c r="A1592" t="str">
        <x:v>OneNote 2021</x:v>
      </x:c>
      <x:c r="B1592" t="str">
        <x:v>Standard</x:v>
      </x:c>
      <x:c r="C1592" t="str">
        <x:v/>
      </x:c>
      <x:c r="D1592" t="str">
        <x:v>Modern</x:v>
      </x:c>
      <x:c r="E1592" s="3" t="n">
        <x:v>44474</x:v>
      </x:c>
      <x:c r="F1592" s="3" t="n">
        <x:v/>
      </x:c>
      <x:c r="G1592" s="3" t="n">
        <x:v/>
      </x:c>
      <x:c r="H1592" s="3" t="n">
        <x:v>46308</x:v>
      </x:c>
      <x:c r="I1592" s="3" t="n">
        <x:v/>
      </x:c>
      <x:c r="J1592" s="3" t="n">
        <x:v/>
      </x:c>
      <x:c r="K1592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1593">
      <x:c r="A1593" t="str">
        <x:v>OneNote 2021</x:v>
      </x:c>
      <x:c r="B1593" t="str">
        <x:v>Standard for Mac</x:v>
      </x:c>
      <x:c r="C1593" t="str">
        <x:v/>
      </x:c>
      <x:c r="D1593" t="str">
        <x:v>Modern</x:v>
      </x:c>
      <x:c r="E1593" s="3" t="n">
        <x:v>44474</x:v>
      </x:c>
      <x:c r="F1593" s="3" t="n">
        <x:v/>
      </x:c>
      <x:c r="G1593" s="3" t="n">
        <x:v/>
      </x:c>
      <x:c r="H1593" s="3" t="n">
        <x:v>46308</x:v>
      </x:c>
      <x:c r="I1593" s="3" t="n">
        <x:v/>
      </x:c>
      <x:c r="J1593" s="3" t="n">
        <x:v/>
      </x:c>
      <x:c r="K1593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1594">
      <x:c r="A1594" t="str">
        <x:v>OneNote 2024</x:v>
      </x:c>
      <x:c r="B1594" t="str">
        <x:v/>
      </x:c>
      <x:c r="C1594" t="str">
        <x:v/>
      </x:c>
      <x:c r="D1594" t="str">
        <x:v>Modern</x:v>
      </x:c>
      <x:c r="E1594" s="3" t="n">
        <x:v>45566</x:v>
      </x:c>
      <x:c r="F1594" s="3" t="n">
        <x:v/>
      </x:c>
      <x:c r="G1594" s="3" t="n">
        <x:v/>
      </x:c>
      <x:c r="H1594" s="3" t="n">
        <x:v>47400</x:v>
      </x:c>
      <x:c r="I1594" s="3" t="n">
        <x:v/>
      </x:c>
      <x:c r="J1594" s="3" t="n">
        <x:v/>
      </x:c>
      <x:c r="K1594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1595">
      <x:c r="A1595" t="str">
        <x:v>OneNote LTSC 2021</x:v>
      </x:c>
      <x:c r="B1595" t="str">
        <x:v/>
      </x:c>
      <x:c r="C1595" t="str">
        <x:v/>
      </x:c>
      <x:c r="D1595" t="str">
        <x:v>Fixed</x:v>
      </x:c>
      <x:c r="E1595" s="3" t="n">
        <x:v>44455</x:v>
      </x:c>
      <x:c r="F1595" s="3" t="n">
        <x:v>46308</x:v>
      </x:c>
      <x:c r="G1595" s="3" t="n">
        <x:v/>
      </x:c>
      <x:c r="H1595" s="3" t="n">
        <x:v/>
      </x:c>
      <x:c r="I1595" s="3" t="n">
        <x:v/>
      </x:c>
      <x:c r="J1595" s="3" t="n">
        <x:v/>
      </x:c>
      <x:c r="K1595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1596">
      <x:c r="A1596" t="str">
        <x:v>OneNote LTSC 2024</x:v>
      </x:c>
      <x:c r="B1596" t="str">
        <x:v/>
      </x:c>
      <x:c r="C1596" t="str">
        <x:v/>
      </x:c>
      <x:c r="D1596" t="str">
        <x:v>Fixed</x:v>
      </x:c>
      <x:c r="E1596" s="3" t="n">
        <x:v>45553</x:v>
      </x:c>
      <x:c r="F1596" s="3" t="n">
        <x:v>47400</x:v>
      </x:c>
      <x:c r="G1596" s="3" t="n">
        <x:v/>
      </x:c>
      <x:c r="H1596" s="3" t="n">
        <x:v/>
      </x:c>
      <x:c r="I1596" s="3" t="n">
        <x:v/>
      </x:c>
      <x:c r="J1596" s="3" t="n">
        <x:v/>
      </x:c>
      <x:c r="K1596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1597">
      <x:c r="A1597" t="str">
        <x:v>Outlook 2010</x:v>
      </x:c>
      <x:c r="B1597" t="str">
        <x:v>Standard</x:v>
      </x:c>
      <x:c r="C1597" t="str">
        <x:v/>
      </x:c>
      <x:c r="D1597" t="str">
        <x:v>Fixed</x:v>
      </x:c>
      <x:c r="E1597" s="3" t="n">
        <x:v>40374</x:v>
      </x:c>
      <x:c r="F1597" s="3" t="n">
        <x:v>42290</x:v>
      </x:c>
      <x:c r="G1597" s="3" t="n">
        <x:v>44117</x:v>
      </x:c>
      <x:c r="H1597" s="3" t="n">
        <x:v/>
      </x:c>
      <x:c r="I1597" s="3" t="n">
        <x:v/>
      </x:c>
      <x:c r="J1597" s="3" t="n">
        <x:v/>
      </x:c>
      <x:c r="K1597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598">
      <x:c r="A1598" t="str">
        <x:v>Outlook 2010</x:v>
      </x:c>
      <x:c r="B1598" t="str">
        <x:v>with Business Contact Manager</x:v>
      </x:c>
      <x:c r="C1598" t="str">
        <x:v/>
      </x:c>
      <x:c r="D1598" t="str">
        <x:v>Fixed</x:v>
      </x:c>
      <x:c r="E1598" s="3" t="n">
        <x:v>40374</x:v>
      </x:c>
      <x:c r="F1598" s="3" t="n">
        <x:v>42290</x:v>
      </x:c>
      <x:c r="G1598" s="3" t="n">
        <x:v>44117</x:v>
      </x:c>
      <x:c r="H1598" s="3" t="n">
        <x:v/>
      </x:c>
      <x:c r="I1598" s="3" t="n">
        <x:v/>
      </x:c>
      <x:c r="J1598" s="3" t="n">
        <x:v/>
      </x:c>
      <x:c r="K1598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599">
      <x:c r="A1599" t="str">
        <x:v>Outlook 2011 for Mac</x:v>
      </x:c>
      <x:c r="B1599" t="str">
        <x:v/>
      </x:c>
      <x:c r="C1599" t="str">
        <x:v/>
      </x:c>
      <x:c r="D1599" t="str">
        <x:v>Fixed</x:v>
      </x:c>
      <x:c r="E1599" s="3" t="n">
        <x:v>40521</x:v>
      </x:c>
      <x:c r="F1599" s="3" t="n">
        <x:v>43018</x:v>
      </x:c>
      <x:c r="G1599" s="3" t="n">
        <x:v/>
      </x:c>
      <x:c r="H1599" s="3" t="n">
        <x:v/>
      </x:c>
      <x:c r="I1599" s="3" t="n">
        <x:v/>
      </x:c>
      <x:c r="J1599" s="3" t="n">
        <x:v/>
      </x:c>
      <x:c r="K1599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1600">
      <x:c r="A1600" t="str">
        <x:v>Outlook 2013</x:v>
      </x:c>
      <x:c r="B1600" t="str">
        <x:v>Standard</x:v>
      </x:c>
      <x:c r="C1600" t="str">
        <x:v/>
      </x:c>
      <x:c r="D1600" t="str">
        <x:v>Fixed</x:v>
      </x:c>
      <x:c r="E1600" s="3" t="n">
        <x:v>41283</x:v>
      </x:c>
      <x:c r="F1600" s="3" t="n">
        <x:v>43200</x:v>
      </x:c>
      <x:c r="G1600" s="3" t="n">
        <x:v>45027</x:v>
      </x:c>
      <x:c r="H1600" s="3" t="n">
        <x:v/>
      </x:c>
      <x:c r="I1600" s="3" t="n">
        <x:v/>
      </x:c>
      <x:c r="J1600" s="3" t="n">
        <x:v/>
      </x:c>
      <x:c r="K1600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1601">
      <x:c r="A1601" t="str">
        <x:v>Outlook 2016</x:v>
      </x:c>
      <x:c r="B1601" t="str">
        <x:v>Standard</x:v>
      </x:c>
      <x:c r="C1601" t="str">
        <x:v/>
      </x:c>
      <x:c r="D1601" t="str">
        <x:v>Fixed</x:v>
      </x:c>
      <x:c r="E1601" s="3" t="n">
        <x:v>42269</x:v>
      </x:c>
      <x:c r="F1601" s="3" t="n">
        <x:v>44117</x:v>
      </x:c>
      <x:c r="G1601" s="3" t="n">
        <x:v>45944</x:v>
      </x:c>
      <x:c r="H1601" s="3" t="n">
        <x:v/>
      </x:c>
      <x:c r="I1601" s="3" t="n">
        <x:v/>
      </x:c>
      <x:c r="J1601" s="3" t="n">
        <x:v/>
      </x:c>
      <x:c r="K1601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1602">
      <x:c r="A1602" t="str">
        <x:v>Outlook 2016 for Mac</x:v>
      </x:c>
      <x:c r="B1602" t="str">
        <x:v/>
      </x:c>
      <x:c r="C1602" t="str">
        <x:v/>
      </x:c>
      <x:c r="D1602" t="str">
        <x:v>Fixed</x:v>
      </x:c>
      <x:c r="E1602" s="3" t="n">
        <x:v>42274</x:v>
      </x:c>
      <x:c r="F1602" s="3" t="n">
        <x:v>44117</x:v>
      </x:c>
      <x:c r="G1602" s="3" t="n">
        <x:v/>
      </x:c>
      <x:c r="H1602" s="3" t="n">
        <x:v/>
      </x:c>
      <x:c r="I1602" s="3" t="n">
        <x:v/>
      </x:c>
      <x:c r="J1602" s="3" t="n">
        <x:v/>
      </x:c>
      <x:c r="K1602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1603">
      <x:c r="A1603" t="str">
        <x:v>Outlook 2019</x:v>
      </x:c>
      <x:c r="B1603" t="str">
        <x:v>Standard</x:v>
      </x:c>
      <x:c r="C1603" t="str">
        <x:v/>
      </x:c>
      <x:c r="D1603" t="str">
        <x:v>Fixed</x:v>
      </x:c>
      <x:c r="E1603" s="3" t="n">
        <x:v>43367</x:v>
      </x:c>
      <x:c r="F1603" s="3" t="n">
        <x:v>45209</x:v>
      </x:c>
      <x:c r="G1603" s="3" t="n">
        <x:v>45944</x:v>
      </x:c>
      <x:c r="H1603" s="3" t="n">
        <x:v/>
      </x:c>
      <x:c r="I1603" s="3" t="n">
        <x:v/>
      </x:c>
      <x:c r="J1603" s="3" t="n">
        <x:v/>
      </x:c>
      <x:c r="K1603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1604">
      <x:c r="A1604" t="str">
        <x:v>Outlook 2019 for Mac</x:v>
      </x:c>
      <x:c r="B1604" t="str">
        <x:v/>
      </x:c>
      <x:c r="C1604" t="str">
        <x:v/>
      </x:c>
      <x:c r="D1604" t="str">
        <x:v>Fixed</x:v>
      </x:c>
      <x:c r="E1604" s="3" t="n">
        <x:v>43367</x:v>
      </x:c>
      <x:c r="F1604" s="3" t="n">
        <x:v>45209</x:v>
      </x:c>
      <x:c r="G1604" s="3" t="n">
        <x:v/>
      </x:c>
      <x:c r="H1604" s="3" t="n">
        <x:v/>
      </x:c>
      <x:c r="I1604" s="3" t="n">
        <x:v/>
      </x:c>
      <x:c r="J1604" s="3" t="n">
        <x:v/>
      </x:c>
      <x:c r="K1604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1605">
      <x:c r="A1605" t="str">
        <x:v>Outlook 2021</x:v>
      </x:c>
      <x:c r="B1605" t="str">
        <x:v>Standard</x:v>
      </x:c>
      <x:c r="C1605" t="str">
        <x:v/>
      </x:c>
      <x:c r="D1605" t="str">
        <x:v>Modern</x:v>
      </x:c>
      <x:c r="E1605" s="3" t="n">
        <x:v>44474</x:v>
      </x:c>
      <x:c r="F1605" s="3" t="n">
        <x:v/>
      </x:c>
      <x:c r="G1605" s="3" t="n">
        <x:v/>
      </x:c>
      <x:c r="H1605" s="3" t="n">
        <x:v>46308</x:v>
      </x:c>
      <x:c r="I1605" s="3" t="n">
        <x:v/>
      </x:c>
      <x:c r="J1605" s="3" t="n">
        <x:v/>
      </x:c>
      <x:c r="K1605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1606">
      <x:c r="A1606" t="str">
        <x:v>Outlook 2021</x:v>
      </x:c>
      <x:c r="B1606" t="str">
        <x:v>Standard for Mac</x:v>
      </x:c>
      <x:c r="C1606" t="str">
        <x:v/>
      </x:c>
      <x:c r="D1606" t="str">
        <x:v>Modern</x:v>
      </x:c>
      <x:c r="E1606" s="3" t="n">
        <x:v>44474</x:v>
      </x:c>
      <x:c r="F1606" s="3" t="n">
        <x:v/>
      </x:c>
      <x:c r="G1606" s="3" t="n">
        <x:v/>
      </x:c>
      <x:c r="H1606" s="3" t="n">
        <x:v>46308</x:v>
      </x:c>
      <x:c r="I1606" s="3" t="n">
        <x:v/>
      </x:c>
      <x:c r="J1606" s="3" t="n">
        <x:v/>
      </x:c>
      <x:c r="K1606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1607">
      <x:c r="A1607" t="str">
        <x:v>Outlook 2024</x:v>
      </x:c>
      <x:c r="B1607" t="str">
        <x:v/>
      </x:c>
      <x:c r="C1607" t="str">
        <x:v/>
      </x:c>
      <x:c r="D1607" t="str">
        <x:v>Modern</x:v>
      </x:c>
      <x:c r="E1607" s="3" t="n">
        <x:v>45566</x:v>
      </x:c>
      <x:c r="F1607" s="3" t="n">
        <x:v/>
      </x:c>
      <x:c r="G1607" s="3" t="n">
        <x:v/>
      </x:c>
      <x:c r="H1607" s="3" t="n">
        <x:v>47400</x:v>
      </x:c>
      <x:c r="I1607" s="3" t="n">
        <x:v/>
      </x:c>
      <x:c r="J1607" s="3" t="n">
        <x:v/>
      </x:c>
      <x:c r="K1607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1608">
      <x:c r="A1608" t="str">
        <x:v>Outlook LTSC 2021</x:v>
      </x:c>
      <x:c r="B1608" t="str">
        <x:v>Standard</x:v>
      </x:c>
      <x:c r="C1608" t="str">
        <x:v/>
      </x:c>
      <x:c r="D1608" t="str">
        <x:v>Fixed</x:v>
      </x:c>
      <x:c r="E1608" s="3" t="n">
        <x:v>44455</x:v>
      </x:c>
      <x:c r="F1608" s="3" t="n">
        <x:v>46308</x:v>
      </x:c>
      <x:c r="G1608" s="3" t="n">
        <x:v/>
      </x:c>
      <x:c r="H1608" s="3" t="n">
        <x:v/>
      </x:c>
      <x:c r="I1608" s="3" t="n">
        <x:v/>
      </x:c>
      <x:c r="J1608" s="3" t="n">
        <x:v/>
      </x:c>
      <x:c r="K1608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1609">
      <x:c r="A1609" t="str">
        <x:v>Outlook LTSC 2021</x:v>
      </x:c>
      <x:c r="B1609" t="str">
        <x:v>Standard for Mac</x:v>
      </x:c>
      <x:c r="C1609" t="str">
        <x:v/>
      </x:c>
      <x:c r="D1609" t="str">
        <x:v>Fixed</x:v>
      </x:c>
      <x:c r="E1609" s="3" t="n">
        <x:v>44455</x:v>
      </x:c>
      <x:c r="F1609" s="3" t="n">
        <x:v>46308</x:v>
      </x:c>
      <x:c r="G1609" s="3" t="n">
        <x:v/>
      </x:c>
      <x:c r="H1609" s="3" t="n">
        <x:v/>
      </x:c>
      <x:c r="I1609" s="3" t="n">
        <x:v/>
      </x:c>
      <x:c r="J1609" s="3" t="n">
        <x:v/>
      </x:c>
      <x:c r="K1609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1610">
      <x:c r="A1610" t="str">
        <x:v>Outlook LTSC 2024</x:v>
      </x:c>
      <x:c r="B1610" t="str">
        <x:v/>
      </x:c>
      <x:c r="C1610" t="str">
        <x:v/>
      </x:c>
      <x:c r="D1610" t="str">
        <x:v>Fixed</x:v>
      </x:c>
      <x:c r="E1610" s="3" t="n">
        <x:v>45553</x:v>
      </x:c>
      <x:c r="F1610" s="3" t="n">
        <x:v>47400</x:v>
      </x:c>
      <x:c r="G1610" s="3" t="n">
        <x:v/>
      </x:c>
      <x:c r="H1610" s="3" t="n">
        <x:v/>
      </x:c>
      <x:c r="I1610" s="3" t="n">
        <x:v/>
      </x:c>
      <x:c r="J1610" s="3" t="n">
        <x:v/>
      </x:c>
      <x:c r="K1610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1611">
      <x:c r="A1611" t="str">
        <x:v>Parature, from Microsoft</x:v>
      </x:c>
      <x:c r="B1611" t="str">
        <x:v/>
      </x:c>
      <x:c r="C1611" t="str">
        <x:v/>
      </x:c>
      <x:c r="D1611" t="str">
        <x:v>Modern</x:v>
      </x:c>
      <x:c r="E1611" s="3" t="n">
        <x:v>42005</x:v>
      </x:c>
      <x:c r="F1611" s="3" t="n">
        <x:v/>
      </x:c>
      <x:c r="G1611" s="3" t="n">
        <x:v/>
      </x:c>
      <x:c r="H1611" s="3" t="n">
        <x:v>43235</x:v>
      </x:c>
      <x:c r="I1611" s="3" t="n">
        <x:v/>
      </x:c>
      <x:c r="J1611" s="3" t="n">
        <x:v/>
      </x:c>
      <x:c r="K1611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  <x:row r="1612">
      <x:c r="A1612" t="str">
        <x:v>PixelSense Applications Suite 1.0</x:v>
      </x:c>
      <x:c r="B1612" t="str">
        <x:v/>
      </x:c>
      <x:c r="C1612" t="str">
        <x:v>Original Release</x:v>
      </x:c>
      <x:c r="D1612" t="str">
        <x:v>Fixed</x:v>
      </x:c>
      <x:c r="E1612" s="3" t="n">
        <x:v>39814</x:v>
      </x:c>
      <x:c r="F1612" s="3" t="n">
        <x:v>41653</x:v>
      </x:c>
      <x:c r="G1612" s="3" t="n">
        <x:v>43473</x:v>
      </x:c>
      <x:c r="H1612" s="3" t="n">
        <x:v/>
      </x:c>
      <x:c r="I1612" s="3" t="n">
        <x:v>39814</x:v>
      </x:c>
      <x:c r="J1612" s="3" t="n">
        <x:v>41653</x:v>
      </x:c>
      <x:c r="K1612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613">
      <x:c r="A1613" t="str">
        <x:v>PixelSense Applications Suite 1.0</x:v>
      </x:c>
      <x:c r="B1613" t="str">
        <x:v/>
      </x:c>
      <x:c r="C1613" t="str">
        <x:v>Service Pack 1</x:v>
      </x:c>
      <x:c r="D1613" t="str">
        <x:v>Fixed</x:v>
      </x:c>
      <x:c r="E1613" s="3" t="n">
        <x:v>39814</x:v>
      </x:c>
      <x:c r="F1613" s="3" t="n">
        <x:v>41653</x:v>
      </x:c>
      <x:c r="G1613" s="3" t="n">
        <x:v>43473</x:v>
      </x:c>
      <x:c r="H1613" s="3" t="n">
        <x:v/>
      </x:c>
      <x:c r="I1613" s="3" t="n">
        <x:v>40034</x:v>
      </x:c>
      <x:c r="J1613" s="3" t="n">
        <x:v>43473</x:v>
      </x:c>
      <x:c r="K1613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614">
      <x:c r="A1614" t="str">
        <x:v>PixelSense Commercial Hardware 1.0</x:v>
      </x:c>
      <x:c r="B1614" t="str">
        <x:v/>
      </x:c>
      <x:c r="C1614" t="str">
        <x:v/>
      </x:c>
      <x:c r="D1614" t="str">
        <x:v>Fixed</x:v>
      </x:c>
      <x:c r="E1614" s="3" t="n">
        <x:v>39716</x:v>
      </x:c>
      <x:c r="F1614" s="3" t="n">
        <x:v>41555</x:v>
      </x:c>
      <x:c r="G1614" s="3" t="n">
        <x:v/>
      </x:c>
      <x:c r="H1614" s="3" t="n">
        <x:v/>
      </x:c>
      <x:c r="I1614" s="3" t="n">
        <x:v/>
      </x:c>
      <x:c r="J1614" s="3" t="n">
        <x:v/>
      </x:c>
      <x:c r="K1614" t="str">
        <x:f>=HYPERLINK("https://learn.microsoft.com/lifecycle/products/pixelsense-commercial-hardware-10?branch=live", "https://learn.microsoft.com/lifecycle/products/pixelsense-commercial-hardware-10?branch=live")</x:f>
        <x:v>https://learn.microsoft.com/lifecycle/products/pixelsense-commercial-hardware-10?branch=live</x:v>
      </x:c>
    </x:row>
    <x:row r="1615">
      <x:c r="A1615" t="str">
        <x:v>PolicyMaker</x:v>
      </x:c>
      <x:c r="B1615" t="str">
        <x:v>Application Security</x:v>
      </x:c>
      <x:c r="C1615" t="str">
        <x:v/>
      </x:c>
      <x:c r="D1615" t="str">
        <x:v>Fixed</x:v>
      </x:c>
      <x:c r="E1615" s="3" t="n">
        <x:v>39083</x:v>
      </x:c>
      <x:c r="F1615" s="3" t="n">
        <x:v>40190</x:v>
      </x:c>
      <x:c r="G1615" s="3" t="n">
        <x:v/>
      </x:c>
      <x:c r="H1615" s="3" t="n">
        <x:v/>
      </x:c>
      <x:c r="I1615" s="3" t="n">
        <x:v/>
      </x:c>
      <x:c r="J1615" s="3" t="n">
        <x:v/>
      </x:c>
      <x:c r="K161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6">
      <x:c r="A1616" t="str">
        <x:v>PolicyMaker</x:v>
      </x:c>
      <x:c r="B1616" t="str">
        <x:v>Outlook Edition</x:v>
      </x:c>
      <x:c r="C1616" t="str">
        <x:v/>
      </x:c>
      <x:c r="D1616" t="str">
        <x:v>Fixed</x:v>
      </x:c>
      <x:c r="E1616" s="3" t="n">
        <x:v>39083</x:v>
      </x:c>
      <x:c r="F1616" s="3" t="n">
        <x:v>40190</x:v>
      </x:c>
      <x:c r="G1616" s="3" t="n">
        <x:v/>
      </x:c>
      <x:c r="H1616" s="3" t="n">
        <x:v/>
      </x:c>
      <x:c r="I1616" s="3" t="n">
        <x:v/>
      </x:c>
      <x:c r="J1616" s="3" t="n">
        <x:v/>
      </x:c>
      <x:c r="K161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7">
      <x:c r="A1617" t="str">
        <x:v>PolicyMaker</x:v>
      </x:c>
      <x:c r="B1617" t="str">
        <x:v>Professional 9.0</x:v>
      </x:c>
      <x:c r="C1617" t="str">
        <x:v/>
      </x:c>
      <x:c r="D1617" t="str">
        <x:v>Fixed</x:v>
      </x:c>
      <x:c r="E1617" s="3" t="n">
        <x:v>39083</x:v>
      </x:c>
      <x:c r="F1617" s="3" t="n">
        <x:v>40190</x:v>
      </x:c>
      <x:c r="G1617" s="3" t="n">
        <x:v/>
      </x:c>
      <x:c r="H1617" s="3" t="n">
        <x:v/>
      </x:c>
      <x:c r="I1617" s="3" t="n">
        <x:v/>
      </x:c>
      <x:c r="J1617" s="3" t="n">
        <x:v/>
      </x:c>
      <x:c r="K161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8">
      <x:c r="A1618" t="str">
        <x:v>PolicyMaker</x:v>
      </x:c>
      <x:c r="B1618" t="str">
        <x:v>Registry Extension 2.0</x:v>
      </x:c>
      <x:c r="C1618" t="str">
        <x:v/>
      </x:c>
      <x:c r="D1618" t="str">
        <x:v>Fixed</x:v>
      </x:c>
      <x:c r="E1618" s="3" t="n">
        <x:v>39083</x:v>
      </x:c>
      <x:c r="F1618" s="3" t="n">
        <x:v>40190</x:v>
      </x:c>
      <x:c r="G1618" s="3" t="n">
        <x:v/>
      </x:c>
      <x:c r="H1618" s="3" t="n">
        <x:v/>
      </x:c>
      <x:c r="I1618" s="3" t="n">
        <x:v/>
      </x:c>
      <x:c r="J1618" s="3" t="n">
        <x:v/>
      </x:c>
      <x:c r="K1618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9">
      <x:c r="A1619" t="str">
        <x:v>PolicyMaker</x:v>
      </x:c>
      <x:c r="B1619" t="str">
        <x:v>Share Manager 1.0</x:v>
      </x:c>
      <x:c r="C1619" t="str">
        <x:v/>
      </x:c>
      <x:c r="D1619" t="str">
        <x:v>Fixed</x:v>
      </x:c>
      <x:c r="E1619" s="3" t="n">
        <x:v>39083</x:v>
      </x:c>
      <x:c r="F1619" s="3" t="n">
        <x:v>40190</x:v>
      </x:c>
      <x:c r="G1619" s="3" t="n">
        <x:v/>
      </x:c>
      <x:c r="H1619" s="3" t="n">
        <x:v/>
      </x:c>
      <x:c r="I1619" s="3" t="n">
        <x:v/>
      </x:c>
      <x:c r="J1619" s="3" t="n">
        <x:v/>
      </x:c>
      <x:c r="K1619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0">
      <x:c r="A1620" t="str">
        <x:v>PolicyMaker</x:v>
      </x:c>
      <x:c r="B1620" t="str">
        <x:v>Software Update 1.0</x:v>
      </x:c>
      <x:c r="C1620" t="str">
        <x:v/>
      </x:c>
      <x:c r="D1620" t="str">
        <x:v>Fixed</x:v>
      </x:c>
      <x:c r="E1620" s="3" t="n">
        <x:v>39083</x:v>
      </x:c>
      <x:c r="F1620" s="3" t="n">
        <x:v>40190</x:v>
      </x:c>
      <x:c r="G1620" s="3" t="n">
        <x:v/>
      </x:c>
      <x:c r="H1620" s="3" t="n">
        <x:v/>
      </x:c>
      <x:c r="I1620" s="3" t="n">
        <x:v/>
      </x:c>
      <x:c r="J1620" s="3" t="n">
        <x:v/>
      </x:c>
      <x:c r="K162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1">
      <x:c r="A1621" t="str">
        <x:v>PolicyMaker</x:v>
      </x:c>
      <x:c r="B1621" t="str">
        <x:v>Software Update 2.0</x:v>
      </x:c>
      <x:c r="C1621" t="str">
        <x:v/>
      </x:c>
      <x:c r="D1621" t="str">
        <x:v>Fixed</x:v>
      </x:c>
      <x:c r="E1621" s="3" t="n">
        <x:v>39083</x:v>
      </x:c>
      <x:c r="F1621" s="3" t="n">
        <x:v>40190</x:v>
      </x:c>
      <x:c r="G1621" s="3" t="n">
        <x:v/>
      </x:c>
      <x:c r="H1621" s="3" t="n">
        <x:v/>
      </x:c>
      <x:c r="I1621" s="3" t="n">
        <x:v/>
      </x:c>
      <x:c r="J1621" s="3" t="n">
        <x:v/>
      </x:c>
      <x:c r="K162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2">
      <x:c r="A1622" t="str">
        <x:v>PolicyMaker</x:v>
      </x:c>
      <x:c r="B1622" t="str">
        <x:v>Standard 1.0</x:v>
      </x:c>
      <x:c r="C1622" t="str">
        <x:v/>
      </x:c>
      <x:c r="D1622" t="str">
        <x:v>Fixed</x:v>
      </x:c>
      <x:c r="E1622" s="3" t="n">
        <x:v>39083</x:v>
      </x:c>
      <x:c r="F1622" s="3" t="n">
        <x:v>40190</x:v>
      </x:c>
      <x:c r="G1622" s="3" t="n">
        <x:v/>
      </x:c>
      <x:c r="H1622" s="3" t="n">
        <x:v/>
      </x:c>
      <x:c r="I1622" s="3" t="n">
        <x:v/>
      </x:c>
      <x:c r="J1622" s="3" t="n">
        <x:v/>
      </x:c>
      <x:c r="K1622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3">
      <x:c r="A1623" t="str">
        <x:v>PolicyMaker</x:v>
      </x:c>
      <x:c r="B1623" t="str">
        <x:v>Standard 2.0</x:v>
      </x:c>
      <x:c r="C1623" t="str">
        <x:v/>
      </x:c>
      <x:c r="D1623" t="str">
        <x:v>Fixed</x:v>
      </x:c>
      <x:c r="E1623" s="3" t="n">
        <x:v>39083</x:v>
      </x:c>
      <x:c r="F1623" s="3" t="n">
        <x:v>40190</x:v>
      </x:c>
      <x:c r="G1623" s="3" t="n">
        <x:v/>
      </x:c>
      <x:c r="H1623" s="3" t="n">
        <x:v/>
      </x:c>
      <x:c r="I1623" s="3" t="n">
        <x:v/>
      </x:c>
      <x:c r="J1623" s="3" t="n">
        <x:v/>
      </x:c>
      <x:c r="K1623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4">
      <x:c r="A1624" t="str">
        <x:v>Power BI Report Server</x:v>
      </x:c>
      <x:c r="B1624" t="str">
        <x:v/>
      </x:c>
      <x:c r="C1624" t="str">
        <x:v/>
      </x:c>
      <x:c r="D1624" t="str">
        <x:v>Modern</x:v>
      </x:c>
      <x:c r="E1624" s="3" t="n">
        <x:v>42898</x:v>
      </x:c>
      <x:c r="F1624" s="3" t="n">
        <x:v/>
      </x:c>
      <x:c r="G1624" s="3" t="n">
        <x:v/>
      </x:c>
      <x:c r="H1624" s="3" t="n">
        <x:v/>
      </x:c>
      <x:c r="I1624" s="3" t="n">
        <x:v/>
      </x:c>
      <x:c r="J1624" s="3" t="n">
        <x:v/>
      </x:c>
      <x:c r="K1624" t="str">
        <x:f>=HYPERLINK("https://learn.microsoft.com/lifecycle/products/power-bi-report-server-choose-correct-start-date?branch=live", "https://learn.microsoft.com/lifecycle/products/power-bi-report-server-choose-correct-start-date?branch=live")</x:f>
        <x:v>https://learn.microsoft.com/lifecycle/products/power-bi-report-server-choose-correct-start-date?branch=live</x:v>
      </x:c>
    </x:row>
    <x:row r="1625">
      <x:c r="A1625" t="str">
        <x:v>PowerPoint 2011 for Mac</x:v>
      </x:c>
      <x:c r="B1625" t="str">
        <x:v/>
      </x:c>
      <x:c r="C1625" t="str">
        <x:v/>
      </x:c>
      <x:c r="D1625" t="str">
        <x:v>Fixed</x:v>
      </x:c>
      <x:c r="E1625" s="3" t="n">
        <x:v>40521</x:v>
      </x:c>
      <x:c r="F1625" s="3" t="n">
        <x:v>43018</x:v>
      </x:c>
      <x:c r="G1625" s="3" t="n">
        <x:v/>
      </x:c>
      <x:c r="H1625" s="3" t="n">
        <x:v/>
      </x:c>
      <x:c r="I1625" s="3" t="n">
        <x:v/>
      </x:c>
      <x:c r="J1625" s="3" t="n">
        <x:v/>
      </x:c>
      <x:c r="K1625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1626">
      <x:c r="A1626" t="str">
        <x:v>PowerPoint 2013</x:v>
      </x:c>
      <x:c r="B1626" t="str">
        <x:v>Standard</x:v>
      </x:c>
      <x:c r="C1626" t="str">
        <x:v/>
      </x:c>
      <x:c r="D1626" t="str">
        <x:v>Fixed</x:v>
      </x:c>
      <x:c r="E1626" s="3" t="n">
        <x:v>41283</x:v>
      </x:c>
      <x:c r="F1626" s="3" t="n">
        <x:v>43200</x:v>
      </x:c>
      <x:c r="G1626" s="3" t="n">
        <x:v>45027</x:v>
      </x:c>
      <x:c r="H1626" s="3" t="n">
        <x:v/>
      </x:c>
      <x:c r="I1626" s="3" t="n">
        <x:v/>
      </x:c>
      <x:c r="J1626" s="3" t="n">
        <x:v/>
      </x:c>
      <x:c r="K1626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1627">
      <x:c r="A1627" t="str">
        <x:v>PowerPoint 2016</x:v>
      </x:c>
      <x:c r="B1627" t="str">
        <x:v>Standard</x:v>
      </x:c>
      <x:c r="C1627" t="str">
        <x:v/>
      </x:c>
      <x:c r="D1627" t="str">
        <x:v>Fixed</x:v>
      </x:c>
      <x:c r="E1627" s="3" t="n">
        <x:v>42269</x:v>
      </x:c>
      <x:c r="F1627" s="3" t="n">
        <x:v>44117</x:v>
      </x:c>
      <x:c r="G1627" s="3" t="n">
        <x:v>45944</x:v>
      </x:c>
      <x:c r="H1627" s="3" t="n">
        <x:v/>
      </x:c>
      <x:c r="I1627" s="3" t="n">
        <x:v/>
      </x:c>
      <x:c r="J1627" s="3" t="n">
        <x:v/>
      </x:c>
      <x:c r="K1627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1628">
      <x:c r="A1628" t="str">
        <x:v>PowerPoint 2016 for Mac</x:v>
      </x:c>
      <x:c r="B1628" t="str">
        <x:v/>
      </x:c>
      <x:c r="C1628" t="str">
        <x:v/>
      </x:c>
      <x:c r="D1628" t="str">
        <x:v>Fixed</x:v>
      </x:c>
      <x:c r="E1628" s="3" t="n">
        <x:v>42274</x:v>
      </x:c>
      <x:c r="F1628" s="3" t="n">
        <x:v>44117</x:v>
      </x:c>
      <x:c r="G1628" s="3" t="n">
        <x:v/>
      </x:c>
      <x:c r="H1628" s="3" t="n">
        <x:v/>
      </x:c>
      <x:c r="I1628" s="3" t="n">
        <x:v/>
      </x:c>
      <x:c r="J1628" s="3" t="n">
        <x:v/>
      </x:c>
      <x:c r="K1628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1629">
      <x:c r="A1629" t="str">
        <x:v>PowerPoint 2019</x:v>
      </x:c>
      <x:c r="B1629" t="str">
        <x:v>Standard</x:v>
      </x:c>
      <x:c r="C1629" t="str">
        <x:v/>
      </x:c>
      <x:c r="D1629" t="str">
        <x:v>Fixed</x:v>
      </x:c>
      <x:c r="E1629" s="3" t="n">
        <x:v>43367</x:v>
      </x:c>
      <x:c r="F1629" s="3" t="n">
        <x:v>45209</x:v>
      </x:c>
      <x:c r="G1629" s="3" t="n">
        <x:v>45944</x:v>
      </x:c>
      <x:c r="H1629" s="3" t="n">
        <x:v/>
      </x:c>
      <x:c r="I1629" s="3" t="n">
        <x:v/>
      </x:c>
      <x:c r="J1629" s="3" t="n">
        <x:v/>
      </x:c>
      <x:c r="K1629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1630">
      <x:c r="A1630" t="str">
        <x:v>PowerPoint 2019 for Mac</x:v>
      </x:c>
      <x:c r="B1630" t="str">
        <x:v/>
      </x:c>
      <x:c r="C1630" t="str">
        <x:v/>
      </x:c>
      <x:c r="D1630" t="str">
        <x:v>Fixed</x:v>
      </x:c>
      <x:c r="E1630" s="3" t="n">
        <x:v>43367</x:v>
      </x:c>
      <x:c r="F1630" s="3" t="n">
        <x:v>45209</x:v>
      </x:c>
      <x:c r="G1630" s="3" t="n">
        <x:v/>
      </x:c>
      <x:c r="H1630" s="3" t="n">
        <x:v/>
      </x:c>
      <x:c r="I1630" s="3" t="n">
        <x:v/>
      </x:c>
      <x:c r="J1630" s="3" t="n">
        <x:v/>
      </x:c>
      <x:c r="K1630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1631">
      <x:c r="A1631" t="str">
        <x:v>PowerPoint 2021</x:v>
      </x:c>
      <x:c r="B1631" t="str">
        <x:v>Standard</x:v>
      </x:c>
      <x:c r="C1631" t="str">
        <x:v/>
      </x:c>
      <x:c r="D1631" t="str">
        <x:v>Modern</x:v>
      </x:c>
      <x:c r="E1631" s="3" t="n">
        <x:v>44474</x:v>
      </x:c>
      <x:c r="F1631" s="3" t="n">
        <x:v/>
      </x:c>
      <x:c r="G1631" s="3" t="n">
        <x:v/>
      </x:c>
      <x:c r="H1631" s="3" t="n">
        <x:v>46308</x:v>
      </x:c>
      <x:c r="I1631" s="3" t="n">
        <x:v/>
      </x:c>
      <x:c r="J1631" s="3" t="n">
        <x:v/>
      </x:c>
      <x:c r="K1631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1632">
      <x:c r="A1632" t="str">
        <x:v>PowerPoint 2021</x:v>
      </x:c>
      <x:c r="B1632" t="str">
        <x:v>Standard for Mac</x:v>
      </x:c>
      <x:c r="C1632" t="str">
        <x:v/>
      </x:c>
      <x:c r="D1632" t="str">
        <x:v>Modern</x:v>
      </x:c>
      <x:c r="E1632" s="3" t="n">
        <x:v>44474</x:v>
      </x:c>
      <x:c r="F1632" s="3" t="n">
        <x:v/>
      </x:c>
      <x:c r="G1632" s="3" t="n">
        <x:v/>
      </x:c>
      <x:c r="H1632" s="3" t="n">
        <x:v>46308</x:v>
      </x:c>
      <x:c r="I1632" s="3" t="n">
        <x:v/>
      </x:c>
      <x:c r="J1632" s="3" t="n">
        <x:v/>
      </x:c>
      <x:c r="K1632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1633">
      <x:c r="A1633" t="str">
        <x:v>PowerPoint LTSC 2021</x:v>
      </x:c>
      <x:c r="B1633" t="str">
        <x:v>Standard</x:v>
      </x:c>
      <x:c r="C1633" t="str">
        <x:v/>
      </x:c>
      <x:c r="D1633" t="str">
        <x:v>Fixed</x:v>
      </x:c>
      <x:c r="E1633" s="3" t="n">
        <x:v>44455</x:v>
      </x:c>
      <x:c r="F1633" s="3" t="n">
        <x:v>46308</x:v>
      </x:c>
      <x:c r="G1633" s="3" t="n">
        <x:v/>
      </x:c>
      <x:c r="H1633" s="3" t="n">
        <x:v/>
      </x:c>
      <x:c r="I1633" s="3" t="n">
        <x:v/>
      </x:c>
      <x:c r="J1633" s="3" t="n">
        <x:v/>
      </x:c>
      <x:c r="K1633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1634">
      <x:c r="A1634" t="str">
        <x:v>PowerPoint LTSC 2021</x:v>
      </x:c>
      <x:c r="B1634" t="str">
        <x:v>Standard for Mac</x:v>
      </x:c>
      <x:c r="C1634" t="str">
        <x:v/>
      </x:c>
      <x:c r="D1634" t="str">
        <x:v>Fixed</x:v>
      </x:c>
      <x:c r="E1634" s="3" t="n">
        <x:v>44455</x:v>
      </x:c>
      <x:c r="F1634" s="3" t="n">
        <x:v>46308</x:v>
      </x:c>
      <x:c r="G1634" s="3" t="n">
        <x:v/>
      </x:c>
      <x:c r="H1634" s="3" t="n">
        <x:v/>
      </x:c>
      <x:c r="I1634" s="3" t="n">
        <x:v/>
      </x:c>
      <x:c r="J1634" s="3" t="n">
        <x:v/>
      </x:c>
      <x:c r="K1634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1635">
      <x:c r="A1635" t="str">
        <x:v>PowerPoint LTSC 2024</x:v>
      </x:c>
      <x:c r="B1635" t="str">
        <x:v/>
      </x:c>
      <x:c r="C1635" t="str">
        <x:v/>
      </x:c>
      <x:c r="D1635" t="str">
        <x:v>Fixed</x:v>
      </x:c>
      <x:c r="E1635" s="3" t="n">
        <x:v>45553</x:v>
      </x:c>
      <x:c r="F1635" s="3" t="n">
        <x:v>47400</x:v>
      </x:c>
      <x:c r="G1635" s="3" t="n">
        <x:v/>
      </x:c>
      <x:c r="H1635" s="3" t="n">
        <x:v/>
      </x:c>
      <x:c r="I1635" s="3" t="n">
        <x:v/>
      </x:c>
      <x:c r="J1635" s="3" t="n">
        <x:v/>
      </x:c>
      <x:c r="K1635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1636">
      <x:c r="A1636" t="str">
        <x:v>PowerShell</x:v>
      </x:c>
      <x:c r="B1636" t="str">
        <x:v/>
      </x:c>
      <x:c r="C1636" t="str">
        <x:v>PowerShell Core 6.0</x:v>
      </x:c>
      <x:c r="D1636" t="str">
        <x:v>Modern</x:v>
      </x:c>
      <x:c r="E1636" s="3" t="n">
        <x:v>43120</x:v>
      </x:c>
      <x:c r="F1636" s="3" t="n">
        <x:v/>
      </x:c>
      <x:c r="G1636" s="3" t="n">
        <x:v/>
      </x:c>
      <x:c r="H1636" s="3" t="n">
        <x:v/>
      </x:c>
      <x:c r="I1636" s="3" t="n">
        <x:v>43120</x:v>
      </x:c>
      <x:c r="J1636" s="3" t="n">
        <x:v>43509</x:v>
      </x:c>
      <x:c r="K163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7">
      <x:c r="A1637" t="str">
        <x:v>PowerShell</x:v>
      </x:c>
      <x:c r="B1637" t="str">
        <x:v/>
      </x:c>
      <x:c r="C1637" t="str">
        <x:v>PowerShell Core 6.1</x:v>
      </x:c>
      <x:c r="D1637" t="str">
        <x:v>Modern</x:v>
      </x:c>
      <x:c r="E1637" s="3" t="n">
        <x:v>43120</x:v>
      </x:c>
      <x:c r="F1637" s="3" t="n">
        <x:v/>
      </x:c>
      <x:c r="G1637" s="3" t="n">
        <x:v/>
      </x:c>
      <x:c r="H1637" s="3" t="n">
        <x:v/>
      </x:c>
      <x:c r="I1637" s="3" t="n">
        <x:v>43356</x:v>
      </x:c>
      <x:c r="J1637" s="3" t="n">
        <x:v>43736</x:v>
      </x:c>
      <x:c r="K163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8">
      <x:c r="A1638" t="str">
        <x:v>PowerShell</x:v>
      </x:c>
      <x:c r="B1638" t="str">
        <x:v/>
      </x:c>
      <x:c r="C1638" t="str">
        <x:v>PowerShell Core 6.2</x:v>
      </x:c>
      <x:c r="D1638" t="str">
        <x:v>Modern</x:v>
      </x:c>
      <x:c r="E1638" s="3" t="n">
        <x:v>43120</x:v>
      </x:c>
      <x:c r="F1638" s="3" t="n">
        <x:v/>
      </x:c>
      <x:c r="G1638" s="3" t="n">
        <x:v/>
      </x:c>
      <x:c r="H1638" s="3" t="n">
        <x:v/>
      </x:c>
      <x:c r="I1638" s="3" t="n">
        <x:v>43552</x:v>
      </x:c>
      <x:c r="J1638" s="3" t="n">
        <x:v>44078</x:v>
      </x:c>
      <x:c r="K163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9">
      <x:c r="A1639" t="str">
        <x:v>PowerShell</x:v>
      </x:c>
      <x:c r="B1639" t="str">
        <x:v/>
      </x:c>
      <x:c r="C1639" t="str">
        <x:v>PowerShell 7.0 (LTS)</x:v>
      </x:c>
      <x:c r="D1639" t="str">
        <x:v>Modern</x:v>
      </x:c>
      <x:c r="E1639" s="3" t="n">
        <x:v>43120</x:v>
      </x:c>
      <x:c r="F1639" s="3" t="n">
        <x:v/>
      </x:c>
      <x:c r="G1639" s="3" t="n">
        <x:v/>
      </x:c>
      <x:c r="H1639" s="3" t="n">
        <x:v/>
      </x:c>
      <x:c r="I1639" s="3" t="n">
        <x:v>43894</x:v>
      </x:c>
      <x:c r="J1639" s="3" t="n">
        <x:v>44898</x:v>
      </x:c>
      <x:c r="K163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40">
      <x:c r="A1640" t="str">
        <x:v>PowerShell</x:v>
      </x:c>
      <x:c r="B1640" t="str">
        <x:v/>
      </x:c>
      <x:c r="C1640" t="str">
        <x:v>PowerShell 7.1</x:v>
      </x:c>
      <x:c r="D1640" t="str">
        <x:v>Modern</x:v>
      </x:c>
      <x:c r="E1640" s="3" t="n">
        <x:v>43120</x:v>
      </x:c>
      <x:c r="F1640" s="3" t="n">
        <x:v/>
      </x:c>
      <x:c r="G1640" s="3" t="n">
        <x:v/>
      </x:c>
      <x:c r="H1640" s="3" t="n">
        <x:v/>
      </x:c>
      <x:c r="I1640" s="3" t="n">
        <x:v>44146</x:v>
      </x:c>
      <x:c r="J1640" s="3" t="n">
        <x:v>44689</x:v>
      </x:c>
      <x:c r="K1640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41">
      <x:c r="A1641" t="str">
        <x:v>PowerShell</x:v>
      </x:c>
      <x:c r="B1641" t="str">
        <x:v/>
      </x:c>
      <x:c r="C1641" t="str">
        <x:v>PowerShell 7.2 (LTS)</x:v>
      </x:c>
      <x:c r="D1641" t="str">
        <x:v>Modern</x:v>
      </x:c>
      <x:c r="E1641" s="3" t="n">
        <x:v>43120</x:v>
      </x:c>
      <x:c r="F1641" s="3" t="n">
        <x:v/>
      </x:c>
      <x:c r="G1641" s="3" t="n">
        <x:v/>
      </x:c>
      <x:c r="H1641" s="3" t="n">
        <x:v/>
      </x:c>
      <x:c r="I1641" s="3" t="n">
        <x:v>44508</x:v>
      </x:c>
      <x:c r="J1641" s="3" t="n">
        <x:v>45604</x:v>
      </x:c>
      <x:c r="K1641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42">
      <x:c r="A1642" t="str">
        <x:v>PowerShell</x:v>
      </x:c>
      <x:c r="B1642" t="str">
        <x:v/>
      </x:c>
      <x:c r="C1642" t="str">
        <x:v>PowerShell 7.3</x:v>
      </x:c>
      <x:c r="D1642" t="str">
        <x:v>Modern</x:v>
      </x:c>
      <x:c r="E1642" s="3" t="n">
        <x:v>43120</x:v>
      </x:c>
      <x:c r="F1642" s="3" t="n">
        <x:v/>
      </x:c>
      <x:c r="G1642" s="3" t="n">
        <x:v/>
      </x:c>
      <x:c r="H1642" s="3" t="n">
        <x:v/>
      </x:c>
      <x:c r="I1642" s="3" t="n">
        <x:v>44874</x:v>
      </x:c>
      <x:c r="J1642" s="3" t="n">
        <x:v>45420</x:v>
      </x:c>
      <x:c r="K164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43">
      <x:c r="A1643" t="str">
        <x:v>PowerShell</x:v>
      </x:c>
      <x:c r="B1643" t="str">
        <x:v/>
      </x:c>
      <x:c r="C1643" t="str">
        <x:v>PowerShell 7.4 (LTS)</x:v>
      </x:c>
      <x:c r="D1643" t="str">
        <x:v>Modern</x:v>
      </x:c>
      <x:c r="E1643" s="3" t="n">
        <x:v>43120</x:v>
      </x:c>
      <x:c r="F1643" s="3" t="n">
        <x:v/>
      </x:c>
      <x:c r="G1643" s="3" t="n">
        <x:v/>
      </x:c>
      <x:c r="H1643" s="3" t="n">
        <x:v/>
      </x:c>
      <x:c r="I1643" s="3" t="n">
        <x:v>45246</x:v>
      </x:c>
      <x:c r="J1643" s="3" t="n">
        <x:v>46336</x:v>
      </x:c>
      <x:c r="K1643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44">
      <x:c r="A1644" t="str">
        <x:v>Project 2010</x:v>
      </x:c>
      <x:c r="B1644" t="str">
        <x:v>Professional</x:v>
      </x:c>
      <x:c r="C1644" t="str">
        <x:v>Original Release</x:v>
      </x:c>
      <x:c r="D1644" t="str">
        <x:v>Fixed</x:v>
      </x:c>
      <x:c r="E1644" s="3" t="n">
        <x:v>40374</x:v>
      </x:c>
      <x:c r="F1644" s="3" t="n">
        <x:v>42290</x:v>
      </x:c>
      <x:c r="G1644" s="3" t="n">
        <x:v>44117</x:v>
      </x:c>
      <x:c r="H1644" s="3" t="n">
        <x:v/>
      </x:c>
      <x:c r="I1644" s="3" t="n">
        <x:v>40374</x:v>
      </x:c>
      <x:c r="J1644" s="3" t="n">
        <x:v>41100</x:v>
      </x:c>
      <x:c r="K164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45">
      <x:c r="A1645" t="str">
        <x:v>Project 2010</x:v>
      </x:c>
      <x:c r="B1645" t="str">
        <x:v>Professional</x:v>
      </x:c>
      <x:c r="C1645" t="str">
        <x:v>Service Pack 1</x:v>
      </x:c>
      <x:c r="D1645" t="str">
        <x:v>Fixed</x:v>
      </x:c>
      <x:c r="E1645" s="3" t="n">
        <x:v>40374</x:v>
      </x:c>
      <x:c r="F1645" s="3" t="n">
        <x:v>42290</x:v>
      </x:c>
      <x:c r="G1645" s="3" t="n">
        <x:v>44117</x:v>
      </x:c>
      <x:c r="H1645" s="3" t="n">
        <x:v/>
      </x:c>
      <x:c r="I1645" s="3" t="n">
        <x:v>40722</x:v>
      </x:c>
      <x:c r="J1645" s="3" t="n">
        <x:v>41926</x:v>
      </x:c>
      <x:c r="K1645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46">
      <x:c r="A1646" t="str">
        <x:v>Project 2010</x:v>
      </x:c>
      <x:c r="B1646" t="str">
        <x:v>Professional</x:v>
      </x:c>
      <x:c r="C1646" t="str">
        <x:v>Service Pack 2</x:v>
      </x:c>
      <x:c r="D1646" t="str">
        <x:v>Fixed</x:v>
      </x:c>
      <x:c r="E1646" s="3" t="n">
        <x:v>40374</x:v>
      </x:c>
      <x:c r="F1646" s="3" t="n">
        <x:v>42290</x:v>
      </x:c>
      <x:c r="G1646" s="3" t="n">
        <x:v>44117</x:v>
      </x:c>
      <x:c r="H1646" s="3" t="n">
        <x:v/>
      </x:c>
      <x:c r="I1646" s="3" t="n">
        <x:v>41474</x:v>
      </x:c>
      <x:c r="J1646" s="3" t="n">
        <x:v>44117</x:v>
      </x:c>
      <x:c r="K1646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47">
      <x:c r="A1647" t="str">
        <x:v>Project 2010</x:v>
      </x:c>
      <x:c r="B1647" t="str">
        <x:v>Standard</x:v>
      </x:c>
      <x:c r="C1647" t="str">
        <x:v>Original Release</x:v>
      </x:c>
      <x:c r="D1647" t="str">
        <x:v>Fixed</x:v>
      </x:c>
      <x:c r="E1647" s="3" t="n">
        <x:v>40374</x:v>
      </x:c>
      <x:c r="F1647" s="3" t="n">
        <x:v>42290</x:v>
      </x:c>
      <x:c r="G1647" s="3" t="n">
        <x:v>44117</x:v>
      </x:c>
      <x:c r="H1647" s="3" t="n">
        <x:v/>
      </x:c>
      <x:c r="I1647" s="3" t="n">
        <x:v>40374</x:v>
      </x:c>
      <x:c r="J1647" s="3" t="n">
        <x:v>41100</x:v>
      </x:c>
      <x:c r="K1647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48">
      <x:c r="A1648" t="str">
        <x:v>Project 2010</x:v>
      </x:c>
      <x:c r="B1648" t="str">
        <x:v>Standard</x:v>
      </x:c>
      <x:c r="C1648" t="str">
        <x:v>Service Pack 1</x:v>
      </x:c>
      <x:c r="D1648" t="str">
        <x:v>Fixed</x:v>
      </x:c>
      <x:c r="E1648" s="3" t="n">
        <x:v>40374</x:v>
      </x:c>
      <x:c r="F1648" s="3" t="n">
        <x:v>42290</x:v>
      </x:c>
      <x:c r="G1648" s="3" t="n">
        <x:v>44117</x:v>
      </x:c>
      <x:c r="H1648" s="3" t="n">
        <x:v/>
      </x:c>
      <x:c r="I1648" s="3" t="n">
        <x:v>40722</x:v>
      </x:c>
      <x:c r="J1648" s="3" t="n">
        <x:v>41926</x:v>
      </x:c>
      <x:c r="K1648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49">
      <x:c r="A1649" t="str">
        <x:v>Project 2010</x:v>
      </x:c>
      <x:c r="B1649" t="str">
        <x:v>Standard</x:v>
      </x:c>
      <x:c r="C1649" t="str">
        <x:v>Service Pack 2</x:v>
      </x:c>
      <x:c r="D1649" t="str">
        <x:v>Fixed</x:v>
      </x:c>
      <x:c r="E1649" s="3" t="n">
        <x:v>40374</x:v>
      </x:c>
      <x:c r="F1649" s="3" t="n">
        <x:v>42290</x:v>
      </x:c>
      <x:c r="G1649" s="3" t="n">
        <x:v>44117</x:v>
      </x:c>
      <x:c r="H1649" s="3" t="n">
        <x:v/>
      </x:c>
      <x:c r="I1649" s="3" t="n">
        <x:v>41474</x:v>
      </x:c>
      <x:c r="J1649" s="3" t="n">
        <x:v>44117</x:v>
      </x:c>
      <x:c r="K1649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50">
      <x:c r="A1650" t="str">
        <x:v>Project 2013</x:v>
      </x:c>
      <x:c r="B1650" t="str">
        <x:v>Professional</x:v>
      </x:c>
      <x:c r="C1650" t="str">
        <x:v/>
      </x:c>
      <x:c r="D1650" t="str">
        <x:v>Fixed</x:v>
      </x:c>
      <x:c r="E1650" s="3" t="n">
        <x:v>41283</x:v>
      </x:c>
      <x:c r="F1650" s="3" t="n">
        <x:v>43200</x:v>
      </x:c>
      <x:c r="G1650" s="3" t="n">
        <x:v>45027</x:v>
      </x:c>
      <x:c r="H1650" s="3" t="n">
        <x:v/>
      </x:c>
      <x:c r="I1650" s="3" t="n">
        <x:v/>
      </x:c>
      <x:c r="J1650" s="3" t="n">
        <x:v/>
      </x:c>
      <x:c r="K1650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651">
      <x:c r="A1651" t="str">
        <x:v>Project 2013</x:v>
      </x:c>
      <x:c r="B1651" t="str">
        <x:v>Standard</x:v>
      </x:c>
      <x:c r="C1651" t="str">
        <x:v/>
      </x:c>
      <x:c r="D1651" t="str">
        <x:v>Fixed</x:v>
      </x:c>
      <x:c r="E1651" s="3" t="n">
        <x:v>41283</x:v>
      </x:c>
      <x:c r="F1651" s="3" t="n">
        <x:v>43200</x:v>
      </x:c>
      <x:c r="G1651" s="3" t="n">
        <x:v>45027</x:v>
      </x:c>
      <x:c r="H1651" s="3" t="n">
        <x:v/>
      </x:c>
      <x:c r="I1651" s="3" t="n">
        <x:v/>
      </x:c>
      <x:c r="J1651" s="3" t="n">
        <x:v/>
      </x:c>
      <x:c r="K1651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652">
      <x:c r="A1652" t="str">
        <x:v>Project 2016</x:v>
      </x:c>
      <x:c r="B1652" t="str">
        <x:v>Professional</x:v>
      </x:c>
      <x:c r="C1652" t="str">
        <x:v/>
      </x:c>
      <x:c r="D1652" t="str">
        <x:v>Fixed</x:v>
      </x:c>
      <x:c r="E1652" s="3" t="n">
        <x:v>42269</x:v>
      </x:c>
      <x:c r="F1652" s="3" t="n">
        <x:v>44117</x:v>
      </x:c>
      <x:c r="G1652" s="3" t="n">
        <x:v>45944</x:v>
      </x:c>
      <x:c r="H1652" s="3" t="n">
        <x:v/>
      </x:c>
      <x:c r="I1652" s="3" t="n">
        <x:v/>
      </x:c>
      <x:c r="J1652" s="3" t="n">
        <x:v/>
      </x:c>
      <x:c r="K1652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1653">
      <x:c r="A1653" t="str">
        <x:v>Project 2016</x:v>
      </x:c>
      <x:c r="B1653" t="str">
        <x:v>Standard</x:v>
      </x:c>
      <x:c r="C1653" t="str">
        <x:v/>
      </x:c>
      <x:c r="D1653" t="str">
        <x:v>Fixed</x:v>
      </x:c>
      <x:c r="E1653" s="3" t="n">
        <x:v>42269</x:v>
      </x:c>
      <x:c r="F1653" s="3" t="n">
        <x:v>44117</x:v>
      </x:c>
      <x:c r="G1653" s="3" t="n">
        <x:v>45944</x:v>
      </x:c>
      <x:c r="H1653" s="3" t="n">
        <x:v/>
      </x:c>
      <x:c r="I1653" s="3" t="n">
        <x:v/>
      </x:c>
      <x:c r="J1653" s="3" t="n">
        <x:v/>
      </x:c>
      <x:c r="K1653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1654">
      <x:c r="A1654" t="str">
        <x:v>Project 2019</x:v>
      </x:c>
      <x:c r="B1654" t="str">
        <x:v>Professional</x:v>
      </x:c>
      <x:c r="C1654" t="str">
        <x:v/>
      </x:c>
      <x:c r="D1654" t="str">
        <x:v>Fixed</x:v>
      </x:c>
      <x:c r="E1654" s="3" t="n">
        <x:v>43367</x:v>
      </x:c>
      <x:c r="F1654" s="3" t="n">
        <x:v>45209</x:v>
      </x:c>
      <x:c r="G1654" s="3" t="n">
        <x:v>45944</x:v>
      </x:c>
      <x:c r="H1654" s="3" t="n">
        <x:v/>
      </x:c>
      <x:c r="I1654" s="3" t="n">
        <x:v/>
      </x:c>
      <x:c r="J1654" s="3" t="n">
        <x:v/>
      </x:c>
      <x:c r="K1654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1655">
      <x:c r="A1655" t="str">
        <x:v>Project 2019</x:v>
      </x:c>
      <x:c r="B1655" t="str">
        <x:v>Standard</x:v>
      </x:c>
      <x:c r="C1655" t="str">
        <x:v/>
      </x:c>
      <x:c r="D1655" t="str">
        <x:v>Fixed</x:v>
      </x:c>
      <x:c r="E1655" s="3" t="n">
        <x:v>43367</x:v>
      </x:c>
      <x:c r="F1655" s="3" t="n">
        <x:v>45209</x:v>
      </x:c>
      <x:c r="G1655" s="3" t="n">
        <x:v>45944</x:v>
      </x:c>
      <x:c r="H1655" s="3" t="n">
        <x:v/>
      </x:c>
      <x:c r="I1655" s="3" t="n">
        <x:v/>
      </x:c>
      <x:c r="J1655" s="3" t="n">
        <x:v/>
      </x:c>
      <x:c r="K1655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1656">
      <x:c r="A1656" t="str">
        <x:v>Project 2021</x:v>
      </x:c>
      <x:c r="B1656" t="str">
        <x:v>Professional</x:v>
      </x:c>
      <x:c r="C1656" t="str">
        <x:v/>
      </x:c>
      <x:c r="D1656" t="str">
        <x:v>Modern</x:v>
      </x:c>
      <x:c r="E1656" s="3" t="n">
        <x:v>44474</x:v>
      </x:c>
      <x:c r="F1656" s="3" t="n">
        <x:v/>
      </x:c>
      <x:c r="G1656" s="3" t="n">
        <x:v/>
      </x:c>
      <x:c r="H1656" s="3" t="n">
        <x:v>46308</x:v>
      </x:c>
      <x:c r="I1656" s="3" t="n">
        <x:v/>
      </x:c>
      <x:c r="J1656" s="3" t="n">
        <x:v/>
      </x:c>
      <x:c r="K1656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1657">
      <x:c r="A1657" t="str">
        <x:v>Project 2021</x:v>
      </x:c>
      <x:c r="B1657" t="str">
        <x:v>Standard</x:v>
      </x:c>
      <x:c r="C1657" t="str">
        <x:v/>
      </x:c>
      <x:c r="D1657" t="str">
        <x:v>Modern</x:v>
      </x:c>
      <x:c r="E1657" s="3" t="n">
        <x:v>44474</x:v>
      </x:c>
      <x:c r="F1657" s="3" t="n">
        <x:v/>
      </x:c>
      <x:c r="G1657" s="3" t="n">
        <x:v/>
      </x:c>
      <x:c r="H1657" s="3" t="n">
        <x:v>46308</x:v>
      </x:c>
      <x:c r="I1657" s="3" t="n">
        <x:v/>
      </x:c>
      <x:c r="J1657" s="3" t="n">
        <x:v/>
      </x:c>
      <x:c r="K1657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1658">
      <x:c r="A1658" t="str">
        <x:v>Project 2021 (LTSC)</x:v>
      </x:c>
      <x:c r="B1658" t="str">
        <x:v>Professional</x:v>
      </x:c>
      <x:c r="C1658" t="str">
        <x:v/>
      </x:c>
      <x:c r="D1658" t="str">
        <x:v>Fixed</x:v>
      </x:c>
      <x:c r="E1658" s="3" t="n">
        <x:v>44455</x:v>
      </x:c>
      <x:c r="F1658" s="3" t="n">
        <x:v>46308</x:v>
      </x:c>
      <x:c r="G1658" s="3" t="n">
        <x:v/>
      </x:c>
      <x:c r="H1658" s="3" t="n">
        <x:v/>
      </x:c>
      <x:c r="I1658" s="3" t="n">
        <x:v/>
      </x:c>
      <x:c r="J1658" s="3" t="n">
        <x:v/>
      </x:c>
      <x:c r="K1658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1659">
      <x:c r="A1659" t="str">
        <x:v>Project 2021 (LTSC)</x:v>
      </x:c>
      <x:c r="B1659" t="str">
        <x:v>Standard</x:v>
      </x:c>
      <x:c r="C1659" t="str">
        <x:v/>
      </x:c>
      <x:c r="D1659" t="str">
        <x:v>Fixed</x:v>
      </x:c>
      <x:c r="E1659" s="3" t="n">
        <x:v>44455</x:v>
      </x:c>
      <x:c r="F1659" s="3" t="n">
        <x:v>46308</x:v>
      </x:c>
      <x:c r="G1659" s="3" t="n">
        <x:v/>
      </x:c>
      <x:c r="H1659" s="3" t="n">
        <x:v/>
      </x:c>
      <x:c r="I1659" s="3" t="n">
        <x:v/>
      </x:c>
      <x:c r="J1659" s="3" t="n">
        <x:v/>
      </x:c>
      <x:c r="K1659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1660">
      <x:c r="A1660" t="str">
        <x:v>Project 2024</x:v>
      </x:c>
      <x:c r="B1660" t="str">
        <x:v>Professional</x:v>
      </x:c>
      <x:c r="C1660" t="str">
        <x:v/>
      </x:c>
      <x:c r="D1660" t="str">
        <x:v>Modern</x:v>
      </x:c>
      <x:c r="E1660" s="3" t="n">
        <x:v>45566</x:v>
      </x:c>
      <x:c r="F1660" s="3" t="n">
        <x:v/>
      </x:c>
      <x:c r="G1660" s="3" t="n">
        <x:v/>
      </x:c>
      <x:c r="H1660" s="3" t="n">
        <x:v>47400</x:v>
      </x:c>
      <x:c r="I1660" s="3" t="n">
        <x:v/>
      </x:c>
      <x:c r="J1660" s="3" t="n">
        <x:v/>
      </x:c>
      <x:c r="K1660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1661">
      <x:c r="A1661" t="str">
        <x:v>Project 2024</x:v>
      </x:c>
      <x:c r="B1661" t="str">
        <x:v>Standard</x:v>
      </x:c>
      <x:c r="C1661" t="str">
        <x:v/>
      </x:c>
      <x:c r="D1661" t="str">
        <x:v>Modern</x:v>
      </x:c>
      <x:c r="E1661" s="3" t="n">
        <x:v>45566</x:v>
      </x:c>
      <x:c r="F1661" s="3" t="n">
        <x:v/>
      </x:c>
      <x:c r="G1661" s="3" t="n">
        <x:v/>
      </x:c>
      <x:c r="H1661" s="3" t="n">
        <x:v>47400</x:v>
      </x:c>
      <x:c r="I1661" s="3" t="n">
        <x:v/>
      </x:c>
      <x:c r="J1661" s="3" t="n">
        <x:v/>
      </x:c>
      <x:c r="K1661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1662">
      <x:c r="A1662" t="str">
        <x:v>Project 2024 (LTSC)</x:v>
      </x:c>
      <x:c r="B1662" t="str">
        <x:v>Professional</x:v>
      </x:c>
      <x:c r="C1662" t="str">
        <x:v/>
      </x:c>
      <x:c r="D1662" t="str">
        <x:v>Fixed</x:v>
      </x:c>
      <x:c r="E1662" s="3" t="n">
        <x:v>45553</x:v>
      </x:c>
      <x:c r="F1662" s="3" t="n">
        <x:v>47400</x:v>
      </x:c>
      <x:c r="G1662" s="3" t="n">
        <x:v/>
      </x:c>
      <x:c r="H1662" s="3" t="n">
        <x:v/>
      </x:c>
      <x:c r="I1662" s="3" t="n">
        <x:v/>
      </x:c>
      <x:c r="J1662" s="3" t="n">
        <x:v/>
      </x:c>
      <x:c r="K1662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1663">
      <x:c r="A1663" t="str">
        <x:v>Project 2024 (LTSC)</x:v>
      </x:c>
      <x:c r="B1663" t="str">
        <x:v>Standard</x:v>
      </x:c>
      <x:c r="C1663" t="str">
        <x:v/>
      </x:c>
      <x:c r="D1663" t="str">
        <x:v>Fixed</x:v>
      </x:c>
      <x:c r="E1663" s="3" t="n">
        <x:v>45553</x:v>
      </x:c>
      <x:c r="F1663" s="3" t="n">
        <x:v>47400</x:v>
      </x:c>
      <x:c r="G1663" s="3" t="n">
        <x:v/>
      </x:c>
      <x:c r="H1663" s="3" t="n">
        <x:v/>
      </x:c>
      <x:c r="I1663" s="3" t="n">
        <x:v/>
      </x:c>
      <x:c r="J1663" s="3" t="n">
        <x:v/>
      </x:c>
      <x:c r="K1663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1664">
      <x:c r="A1664" t="str">
        <x:v>Project for the web</x:v>
      </x:c>
      <x:c r="B1664" t="str">
        <x:v/>
      </x:c>
      <x:c r="C1664" t="str">
        <x:v/>
      </x:c>
      <x:c r="D1664" t="str">
        <x:v>Modern</x:v>
      </x:c>
      <x:c r="E1664" s="3" t="n">
        <x:v>43767</x:v>
      </x:c>
      <x:c r="F1664" s="3" t="n">
        <x:v/>
      </x:c>
      <x:c r="G1664" s="3" t="n">
        <x:v/>
      </x:c>
      <x:c r="H1664" s="3" t="n">
        <x:v/>
      </x:c>
      <x:c r="I1664" s="3" t="n">
        <x:v/>
      </x:c>
      <x:c r="J1664" s="3" t="n">
        <x:v/>
      </x:c>
      <x:c r="K1664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1665">
      <x:c r="A1665" t="str">
        <x:v>Project Online Desktop Client</x:v>
      </x:c>
      <x:c r="B1665" t="str">
        <x:v/>
      </x:c>
      <x:c r="C1665" t="str">
        <x:v/>
      </x:c>
      <x:c r="D1665" t="str">
        <x:v>Modern</x:v>
      </x:c>
      <x:c r="E1665" s="3" t="n">
        <x:v>42269</x:v>
      </x:c>
      <x:c r="F1665" s="3" t="n">
        <x:v/>
      </x:c>
      <x:c r="G1665" s="3" t="n">
        <x:v/>
      </x:c>
      <x:c r="H1665" s="3" t="n">
        <x:v/>
      </x:c>
      <x:c r="I1665" s="3" t="n">
        <x:v/>
      </x:c>
      <x:c r="J1665" s="3" t="n">
        <x:v/>
      </x:c>
      <x:c r="K1665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1666">
      <x:c r="A1666" t="str">
        <x:v>Project Server 2010</x:v>
      </x:c>
      <x:c r="B1666" t="str">
        <x:v/>
      </x:c>
      <x:c r="C1666" t="str">
        <x:v>Original Release</x:v>
      </x:c>
      <x:c r="D1666" t="str">
        <x:v>Fixed</x:v>
      </x:c>
      <x:c r="E1666" s="3" t="n">
        <x:v>40374</x:v>
      </x:c>
      <x:c r="F1666" s="3" t="n">
        <x:v>42290</x:v>
      </x:c>
      <x:c r="G1666" s="3" t="n">
        <x:v>44299</x:v>
      </x:c>
      <x:c r="H1666" s="3" t="n">
        <x:v/>
      </x:c>
      <x:c r="I1666" s="3" t="n">
        <x:v>40374</x:v>
      </x:c>
      <x:c r="J1666" s="3" t="n">
        <x:v>41100</x:v>
      </x:c>
      <x:c r="K1666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67">
      <x:c r="A1667" t="str">
        <x:v>Project Server 2010</x:v>
      </x:c>
      <x:c r="B1667" t="str">
        <x:v/>
      </x:c>
      <x:c r="C1667" t="str">
        <x:v>Service Pack 1</x:v>
      </x:c>
      <x:c r="D1667" t="str">
        <x:v>Fixed</x:v>
      </x:c>
      <x:c r="E1667" s="3" t="n">
        <x:v>40374</x:v>
      </x:c>
      <x:c r="F1667" s="3" t="n">
        <x:v>42290</x:v>
      </x:c>
      <x:c r="G1667" s="3" t="n">
        <x:v>44299</x:v>
      </x:c>
      <x:c r="H1667" s="3" t="n">
        <x:v/>
      </x:c>
      <x:c r="I1667" s="3" t="n">
        <x:v>40722</x:v>
      </x:c>
      <x:c r="J1667" s="3" t="n">
        <x:v>41926</x:v>
      </x:c>
      <x:c r="K1667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68">
      <x:c r="A1668" t="str">
        <x:v>Project Server 2010</x:v>
      </x:c>
      <x:c r="B1668" t="str">
        <x:v/>
      </x:c>
      <x:c r="C1668" t="str">
        <x:v>Service Pack 2</x:v>
      </x:c>
      <x:c r="D1668" t="str">
        <x:v>Fixed</x:v>
      </x:c>
      <x:c r="E1668" s="3" t="n">
        <x:v>40374</x:v>
      </x:c>
      <x:c r="F1668" s="3" t="n">
        <x:v>42290</x:v>
      </x:c>
      <x:c r="G1668" s="3" t="n">
        <x:v>44299</x:v>
      </x:c>
      <x:c r="H1668" s="3" t="n">
        <x:v/>
      </x:c>
      <x:c r="I1668" s="3" t="n">
        <x:v>41474</x:v>
      </x:c>
      <x:c r="J1668" s="3" t="n">
        <x:v>44299</x:v>
      </x:c>
      <x:c r="K1668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69">
      <x:c r="A1669" t="str">
        <x:v>Project Server 2013</x:v>
      </x:c>
      <x:c r="B1669" t="str">
        <x:v/>
      </x:c>
      <x:c r="C1669" t="str">
        <x:v>Original Release</x:v>
      </x:c>
      <x:c r="D1669" t="str">
        <x:v>Fixed</x:v>
      </x:c>
      <x:c r="E1669" s="3" t="n">
        <x:v>41283</x:v>
      </x:c>
      <x:c r="F1669" s="3" t="n">
        <x:v>43200</x:v>
      </x:c>
      <x:c r="G1669" s="3" t="n">
        <x:v>45027</x:v>
      </x:c>
      <x:c r="H1669" s="3" t="n">
        <x:v/>
      </x:c>
      <x:c r="I1669" s="3" t="n">
        <x:v>41283</x:v>
      </x:c>
      <x:c r="J1669" s="3" t="n">
        <x:v>42108</x:v>
      </x:c>
      <x:c r="K1669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670">
      <x:c r="A1670" t="str">
        <x:v>Project Server 2013</x:v>
      </x:c>
      <x:c r="B1670" t="str">
        <x:v/>
      </x:c>
      <x:c r="C1670" t="str">
        <x:v>Service Pack 1</x:v>
      </x:c>
      <x:c r="D1670" t="str">
        <x:v>Fixed</x:v>
      </x:c>
      <x:c r="E1670" s="3" t="n">
        <x:v>41283</x:v>
      </x:c>
      <x:c r="F1670" s="3" t="n">
        <x:v>43200</x:v>
      </x:c>
      <x:c r="G1670" s="3" t="n">
        <x:v>45027</x:v>
      </x:c>
      <x:c r="H1670" s="3" t="n">
        <x:v/>
      </x:c>
      <x:c r="I1670" s="3" t="n">
        <x:v>41746</x:v>
      </x:c>
      <x:c r="J1670" s="3" t="n">
        <x:v>45027</x:v>
      </x:c>
      <x:c r="K1670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671">
      <x:c r="A1671" t="str">
        <x:v>Project Server 2016</x:v>
      </x:c>
      <x:c r="B1671" t="str">
        <x:v/>
      </x:c>
      <x:c r="C1671" t="str">
        <x:v/>
      </x:c>
      <x:c r="D1671" t="str">
        <x:v>Fixed</x:v>
      </x:c>
      <x:c r="E1671" s="3" t="n">
        <x:v>42491</x:v>
      </x:c>
      <x:c r="F1671" s="3" t="n">
        <x:v>44390</x:v>
      </x:c>
      <x:c r="G1671" s="3" t="n">
        <x:v>46217</x:v>
      </x:c>
      <x:c r="H1671" s="3" t="n">
        <x:v/>
      </x:c>
      <x:c r="I1671" s="3" t="n">
        <x:v/>
      </x:c>
      <x:c r="J1671" s="3" t="n">
        <x:v/>
      </x:c>
      <x:c r="K1671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1672">
      <x:c r="A1672" t="str">
        <x:v>Project Server 2019</x:v>
      </x:c>
      <x:c r="B1672" t="str">
        <x:v/>
      </x:c>
      <x:c r="C1672" t="str">
        <x:v/>
      </x:c>
      <x:c r="D1672" t="str">
        <x:v>Fixed</x:v>
      </x:c>
      <x:c r="E1672" s="3" t="n">
        <x:v>43395</x:v>
      </x:c>
      <x:c r="F1672" s="3" t="n">
        <x:v>45300</x:v>
      </x:c>
      <x:c r="G1672" s="3" t="n">
        <x:v>46217</x:v>
      </x:c>
      <x:c r="H1672" s="3" t="n">
        <x:v/>
      </x:c>
      <x:c r="I1672" s="3" t="n">
        <x:v/>
      </x:c>
      <x:c r="J1672" s="3" t="n">
        <x:v/>
      </x:c>
      <x:c r="K1672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1673">
      <x:c r="A1673" t="str">
        <x:v>Project Server Subscription Edition</x:v>
      </x:c>
      <x:c r="B1673" t="str">
        <x:v/>
      </x:c>
      <x:c r="C1673" t="str">
        <x:v/>
      </x:c>
      <x:c r="D1673" t="str">
        <x:v>Modern</x:v>
      </x:c>
      <x:c r="E1673" s="3" t="n">
        <x:v>44502</x:v>
      </x:c>
      <x:c r="F1673" s="3" t="n">
        <x:v/>
      </x:c>
      <x:c r="G1673" s="3" t="n">
        <x:v/>
      </x:c>
      <x:c r="H1673" s="3" t="n">
        <x:v/>
      </x:c>
      <x:c r="I1673" s="3" t="n">
        <x:v/>
      </x:c>
      <x:c r="J1673" s="3" t="n">
        <x:v/>
      </x:c>
      <x:c r="K1673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1674">
      <x:c r="A1674" t="str">
        <x:v>Publisher 2010</x:v>
      </x:c>
      <x:c r="B1674" t="str">
        <x:v>Standard</x:v>
      </x:c>
      <x:c r="C1674" t="str">
        <x:v/>
      </x:c>
      <x:c r="D1674" t="str">
        <x:v>Fixed</x:v>
      </x:c>
      <x:c r="E1674" s="3" t="n">
        <x:v>40374</x:v>
      </x:c>
      <x:c r="F1674" s="3" t="n">
        <x:v>42290</x:v>
      </x:c>
      <x:c r="G1674" s="3" t="n">
        <x:v>44117</x:v>
      </x:c>
      <x:c r="H1674" s="3" t="n">
        <x:v/>
      </x:c>
      <x:c r="I1674" s="3" t="n">
        <x:v/>
      </x:c>
      <x:c r="J1674" s="3" t="n">
        <x:v/>
      </x:c>
      <x:c r="K1674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1675">
      <x:c r="A1675" t="str">
        <x:v>Publisher 2013</x:v>
      </x:c>
      <x:c r="B1675" t="str">
        <x:v>Standard</x:v>
      </x:c>
      <x:c r="C1675" t="str">
        <x:v/>
      </x:c>
      <x:c r="D1675" t="str">
        <x:v>Fixed</x:v>
      </x:c>
      <x:c r="E1675" s="3" t="n">
        <x:v>41283</x:v>
      </x:c>
      <x:c r="F1675" s="3" t="n">
        <x:v>43200</x:v>
      </x:c>
      <x:c r="G1675" s="3" t="n">
        <x:v>45027</x:v>
      </x:c>
      <x:c r="H1675" s="3" t="n">
        <x:v/>
      </x:c>
      <x:c r="I1675" s="3" t="n">
        <x:v/>
      </x:c>
      <x:c r="J1675" s="3" t="n">
        <x:v/>
      </x:c>
      <x:c r="K1675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1676">
      <x:c r="A1676" t="str">
        <x:v>Publisher 2016</x:v>
      </x:c>
      <x:c r="B1676" t="str">
        <x:v>Standard</x:v>
      </x:c>
      <x:c r="C1676" t="str">
        <x:v/>
      </x:c>
      <x:c r="D1676" t="str">
        <x:v>Fixed</x:v>
      </x:c>
      <x:c r="E1676" s="3" t="n">
        <x:v>42269</x:v>
      </x:c>
      <x:c r="F1676" s="3" t="n">
        <x:v>44117</x:v>
      </x:c>
      <x:c r="G1676" s="3" t="n">
        <x:v>45944</x:v>
      </x:c>
      <x:c r="H1676" s="3" t="n">
        <x:v/>
      </x:c>
      <x:c r="I1676" s="3" t="n">
        <x:v/>
      </x:c>
      <x:c r="J1676" s="3" t="n">
        <x:v/>
      </x:c>
      <x:c r="K1676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1677">
      <x:c r="A1677" t="str">
        <x:v>Publisher 2019</x:v>
      </x:c>
      <x:c r="B1677" t="str">
        <x:v>Standard</x:v>
      </x:c>
      <x:c r="C1677" t="str">
        <x:v/>
      </x:c>
      <x:c r="D1677" t="str">
        <x:v>Fixed</x:v>
      </x:c>
      <x:c r="E1677" s="3" t="n">
        <x:v>43367</x:v>
      </x:c>
      <x:c r="F1677" s="3" t="n">
        <x:v>45209</x:v>
      </x:c>
      <x:c r="G1677" s="3" t="n">
        <x:v>45944</x:v>
      </x:c>
      <x:c r="H1677" s="3" t="n">
        <x:v/>
      </x:c>
      <x:c r="I1677" s="3" t="n">
        <x:v/>
      </x:c>
      <x:c r="J1677" s="3" t="n">
        <x:v/>
      </x:c>
      <x:c r="K1677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1678">
      <x:c r="A1678" t="str">
        <x:v>Publisher 2021</x:v>
      </x:c>
      <x:c r="B1678" t="str">
        <x:v/>
      </x:c>
      <x:c r="C1678" t="str">
        <x:v/>
      </x:c>
      <x:c r="D1678" t="str">
        <x:v>Modern</x:v>
      </x:c>
      <x:c r="E1678" s="3" t="n">
        <x:v>44474</x:v>
      </x:c>
      <x:c r="F1678" s="3" t="n">
        <x:v/>
      </x:c>
      <x:c r="G1678" s="3" t="n">
        <x:v/>
      </x:c>
      <x:c r="H1678" s="3" t="n">
        <x:v>46308</x:v>
      </x:c>
      <x:c r="I1678" s="3" t="n">
        <x:v/>
      </x:c>
      <x:c r="J1678" s="3" t="n">
        <x:v/>
      </x:c>
      <x:c r="K1678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1679">
      <x:c r="A1679" t="str">
        <x:v>Publisher LTSC 2021</x:v>
      </x:c>
      <x:c r="B1679" t="str">
        <x:v/>
      </x:c>
      <x:c r="C1679" t="str">
        <x:v/>
      </x:c>
      <x:c r="D1679" t="str">
        <x:v>Fixed</x:v>
      </x:c>
      <x:c r="E1679" s="3" t="n">
        <x:v>44455</x:v>
      </x:c>
      <x:c r="F1679" s="3" t="n">
        <x:v>46308</x:v>
      </x:c>
      <x:c r="G1679" s="3" t="n">
        <x:v/>
      </x:c>
      <x:c r="H1679" s="3" t="n">
        <x:v/>
      </x:c>
      <x:c r="I1679" s="3" t="n">
        <x:v/>
      </x:c>
      <x:c r="J1679" s="3" t="n">
        <x:v/>
      </x:c>
      <x:c r="K1679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1680">
      <x:c r="A1680" t="str">
        <x:v>SAP HANA Large Instances (HLIs)</x:v>
      </x:c>
      <x:c r="B1680" t="str">
        <x:v/>
      </x:c>
      <x:c r="C1680" t="str">
        <x:v/>
      </x:c>
      <x:c r="D1680" t="str">
        <x:v>Modern</x:v>
      </x:c>
      <x:c r="E1680" s="3" t="n">
        <x:v>42639</x:v>
      </x:c>
      <x:c r="F1680" s="3" t="n">
        <x:v/>
      </x:c>
      <x:c r="G1680" s="3" t="n">
        <x:v/>
      </x:c>
      <x:c r="H1680" s="3" t="n">
        <x:v>45838</x:v>
      </x:c>
      <x:c r="I1680" s="3" t="n">
        <x:v/>
      </x:c>
      <x:c r="J1680" s="3" t="n">
        <x:v/>
      </x:c>
      <x:c r="K1680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1681">
      <x:c r="A1681" t="str">
        <x:v>Scheduler for Microsoft 365</x:v>
      </x:c>
      <x:c r="B1681" t="str">
        <x:v/>
      </x:c>
      <x:c r="C1681" t="str">
        <x:v/>
      </x:c>
      <x:c r="D1681" t="str">
        <x:v>Modern</x:v>
      </x:c>
      <x:c r="E1681" s="3" t="n">
        <x:v>44355</x:v>
      </x:c>
      <x:c r="F1681" s="3" t="n">
        <x:v/>
      </x:c>
      <x:c r="G1681" s="3" t="n">
        <x:v/>
      </x:c>
      <x:c r="H1681" s="3" t="n">
        <x:v>45170</x:v>
      </x:c>
      <x:c r="I1681" s="3" t="n">
        <x:v/>
      </x:c>
      <x:c r="J1681" s="3" t="n">
        <x:v/>
      </x:c>
      <x:c r="K1681" t="str">
        <x:f>=HYPERLINK("https://learn.microsoft.com/lifecycle/products/scheduler-for-microsoft-365?branch=live", "https://learn.microsoft.com/lifecycle/products/scheduler-for-microsoft-365?branch=live")</x:f>
        <x:v>https://learn.microsoft.com/lifecycle/products/scheduler-for-microsoft-365?branch=live</x:v>
      </x:c>
    </x:row>
    <x:row r="1682">
      <x:c r="A1682" t="str">
        <x:v>Secured Dimensions SecureLM</x:v>
      </x:c>
      <x:c r="B1682" t="str">
        <x:v>.NET</x:v>
      </x:c>
      <x:c r="C1682" t="str">
        <x:v/>
      </x:c>
      <x:c r="D1682" t="str">
        <x:v>Fixed</x:v>
      </x:c>
      <x:c r="E1682" s="3" t="n">
        <x:v>39171</x:v>
      </x:c>
      <x:c r="F1682" s="3" t="n">
        <x:v>40918</x:v>
      </x:c>
      <x:c r="G1682" s="3" t="n">
        <x:v/>
      </x:c>
      <x:c r="H1682" s="3" t="n">
        <x:v/>
      </x:c>
      <x:c r="I1682" s="3" t="n">
        <x:v/>
      </x:c>
      <x:c r="J1682" s="3" t="n">
        <x:v/>
      </x:c>
      <x:c r="K1682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83">
      <x:c r="A1683" t="str">
        <x:v>Secured Dimensions SecureLM</x:v>
      </x:c>
      <x:c r="B1683" t="str">
        <x:v>Code Protector</x:v>
      </x:c>
      <x:c r="C1683" t="str">
        <x:v/>
      </x:c>
      <x:c r="D1683" t="str">
        <x:v>Fixed</x:v>
      </x:c>
      <x:c r="E1683" s="3" t="n">
        <x:v>39171</x:v>
      </x:c>
      <x:c r="F1683" s="3" t="n">
        <x:v>40918</x:v>
      </x:c>
      <x:c r="G1683" s="3" t="n">
        <x:v/>
      </x:c>
      <x:c r="H1683" s="3" t="n">
        <x:v/>
      </x:c>
      <x:c r="I1683" s="3" t="n">
        <x:v/>
      </x:c>
      <x:c r="J1683" s="3" t="n">
        <x:v/>
      </x:c>
      <x:c r="K1683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84">
      <x:c r="A1684" t="str">
        <x:v>Secured Dimensions SecureLM</x:v>
      </x:c>
      <x:c r="B1684" t="str">
        <x:v>Server</x:v>
      </x:c>
      <x:c r="C1684" t="str">
        <x:v/>
      </x:c>
      <x:c r="D1684" t="str">
        <x:v>Fixed</x:v>
      </x:c>
      <x:c r="E1684" s="3" t="n">
        <x:v>39171</x:v>
      </x:c>
      <x:c r="F1684" s="3" t="n">
        <x:v>40918</x:v>
      </x:c>
      <x:c r="G1684" s="3" t="n">
        <x:v/>
      </x:c>
      <x:c r="H1684" s="3" t="n">
        <x:v/>
      </x:c>
      <x:c r="I1684" s="3" t="n">
        <x:v/>
      </x:c>
      <x:c r="J1684" s="3" t="n">
        <x:v/>
      </x:c>
      <x:c r="K1684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85">
      <x:c r="A1685" t="str">
        <x:v>Service Bus for Windows Server</x:v>
      </x:c>
      <x:c r="B1685" t="str">
        <x:v/>
      </x:c>
      <x:c r="C1685" t="str">
        <x:v/>
      </x:c>
      <x:c r="D1685" t="str">
        <x:v>Component</x:v>
      </x:c>
      <x:c r="E1685" s="3" t="n">
        <x:v>41200</x:v>
      </x:c>
      <x:c r="F1685" s="3" t="n">
        <x:v>44936</x:v>
      </x:c>
      <x:c r="G1685" s="3" t="n">
        <x:v/>
      </x:c>
      <x:c r="H1685" s="3" t="n">
        <x:v/>
      </x:c>
      <x:c r="I1685" s="3" t="n">
        <x:v/>
      </x:c>
      <x:c r="J1685" s="3" t="n">
        <x:v/>
      </x:c>
      <x:c r="K1685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1686">
      <x:c r="A1686" t="str">
        <x:v>Service Fabric stand-alone package for Windows Server</x:v>
      </x:c>
      <x:c r="B1686" t="str">
        <x:v/>
      </x:c>
      <x:c r="C1686" t="str">
        <x:v/>
      </x:c>
      <x:c r="D1686" t="str">
        <x:v>Modern</x:v>
      </x:c>
      <x:c r="E1686" s="3" t="n">
        <x:v>42639</x:v>
      </x:c>
      <x:c r="F1686" s="3" t="n">
        <x:v/>
      </x:c>
      <x:c r="G1686" s="3" t="n">
        <x:v/>
      </x:c>
      <x:c r="H1686" s="3" t="n">
        <x:v/>
      </x:c>
      <x:c r="I1686" s="3" t="n">
        <x:v/>
      </x:c>
      <x:c r="J1686" s="3" t="n">
        <x:v/>
      </x:c>
      <x:c r="K1686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1687">
      <x:c r="A1687" t="str">
        <x:v>SharePoint Designer 2013</x:v>
      </x:c>
      <x:c r="B1687" t="str">
        <x:v>Designer</x:v>
      </x:c>
      <x:c r="C1687" t="str">
        <x:v>Original Release</x:v>
      </x:c>
      <x:c r="D1687" t="str">
        <x:v>Fixed</x:v>
      </x:c>
      <x:c r="E1687" s="3" t="n">
        <x:v>41283</x:v>
      </x:c>
      <x:c r="F1687" s="3" t="n">
        <x:v>44390</x:v>
      </x:c>
      <x:c r="G1687" s="3" t="n">
        <x:v>46217</x:v>
      </x:c>
      <x:c r="H1687" s="3" t="n">
        <x:v/>
      </x:c>
      <x:c r="I1687" s="3" t="n">
        <x:v>41283</x:v>
      </x:c>
      <x:c r="J1687" s="3" t="n">
        <x:v>42108</x:v>
      </x:c>
      <x:c r="K1687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1688">
      <x:c r="A1688" t="str">
        <x:v>SharePoint Foundation 2010</x:v>
      </x:c>
      <x:c r="B1688" t="str">
        <x:v/>
      </x:c>
      <x:c r="C1688" t="str">
        <x:v>Original Release</x:v>
      </x:c>
      <x:c r="D1688" t="str">
        <x:v>Fixed</x:v>
      </x:c>
      <x:c r="E1688" s="3" t="n">
        <x:v>40374</x:v>
      </x:c>
      <x:c r="F1688" s="3" t="n">
        <x:v>42290</x:v>
      </x:c>
      <x:c r="G1688" s="3" t="n">
        <x:v>44299</x:v>
      </x:c>
      <x:c r="H1688" s="3" t="n">
        <x:v/>
      </x:c>
      <x:c r="I1688" s="3" t="n">
        <x:v>40374</x:v>
      </x:c>
      <x:c r="J1688" s="3" t="n">
        <x:v>41100</x:v>
      </x:c>
      <x:c r="K1688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89">
      <x:c r="A1689" t="str">
        <x:v>SharePoint Foundation 2010</x:v>
      </x:c>
      <x:c r="B1689" t="str">
        <x:v/>
      </x:c>
      <x:c r="C1689" t="str">
        <x:v>Service Pack 1</x:v>
      </x:c>
      <x:c r="D1689" t="str">
        <x:v>Fixed</x:v>
      </x:c>
      <x:c r="E1689" s="3" t="n">
        <x:v>40374</x:v>
      </x:c>
      <x:c r="F1689" s="3" t="n">
        <x:v>42290</x:v>
      </x:c>
      <x:c r="G1689" s="3" t="n">
        <x:v>44299</x:v>
      </x:c>
      <x:c r="H1689" s="3" t="n">
        <x:v/>
      </x:c>
      <x:c r="I1689" s="3" t="n">
        <x:v>40718</x:v>
      </x:c>
      <x:c r="J1689" s="3" t="n">
        <x:v>41926</x:v>
      </x:c>
      <x:c r="K1689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90">
      <x:c r="A1690" t="str">
        <x:v>SharePoint Foundation 2010</x:v>
      </x:c>
      <x:c r="B1690" t="str">
        <x:v/>
      </x:c>
      <x:c r="C1690" t="str">
        <x:v>Service Pack 2</x:v>
      </x:c>
      <x:c r="D1690" t="str">
        <x:v>Fixed</x:v>
      </x:c>
      <x:c r="E1690" s="3" t="n">
        <x:v>40374</x:v>
      </x:c>
      <x:c r="F1690" s="3" t="n">
        <x:v>42290</x:v>
      </x:c>
      <x:c r="G1690" s="3" t="n">
        <x:v>44299</x:v>
      </x:c>
      <x:c r="H1690" s="3" t="n">
        <x:v/>
      </x:c>
      <x:c r="I1690" s="3" t="n">
        <x:v>41476</x:v>
      </x:c>
      <x:c r="J1690" s="3" t="n">
        <x:v>44299</x:v>
      </x:c>
      <x:c r="K1690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91">
      <x:c r="A1691" t="str">
        <x:v>SharePoint Foundation 2013</x:v>
      </x:c>
      <x:c r="B1691" t="str">
        <x:v/>
      </x:c>
      <x:c r="C1691" t="str">
        <x:v>Original Release</x:v>
      </x:c>
      <x:c r="D1691" t="str">
        <x:v>Fixed</x:v>
      </x:c>
      <x:c r="E1691" s="3" t="n">
        <x:v>41283</x:v>
      </x:c>
      <x:c r="F1691" s="3" t="n">
        <x:v>43200</x:v>
      </x:c>
      <x:c r="G1691" s="3" t="n">
        <x:v>45027</x:v>
      </x:c>
      <x:c r="H1691" s="3" t="n">
        <x:v/>
      </x:c>
      <x:c r="I1691" s="3" t="n">
        <x:v>41283</x:v>
      </x:c>
      <x:c r="J1691" s="3" t="n">
        <x:v>42108</x:v>
      </x:c>
      <x:c r="K1691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92">
      <x:c r="A1692" t="str">
        <x:v>SharePoint Foundation 2013</x:v>
      </x:c>
      <x:c r="B1692" t="str">
        <x:v/>
      </x:c>
      <x:c r="C1692" t="str">
        <x:v>Service Pack 1</x:v>
      </x:c>
      <x:c r="D1692" t="str">
        <x:v>Fixed</x:v>
      </x:c>
      <x:c r="E1692" s="3" t="n">
        <x:v>41283</x:v>
      </x:c>
      <x:c r="F1692" s="3" t="n">
        <x:v>43200</x:v>
      </x:c>
      <x:c r="G1692" s="3" t="n">
        <x:v>45027</x:v>
      </x:c>
      <x:c r="H1692" s="3" t="n">
        <x:v/>
      </x:c>
      <x:c r="I1692" s="3" t="n">
        <x:v>41746</x:v>
      </x:c>
      <x:c r="J1692" s="3" t="n">
        <x:v>45027</x:v>
      </x:c>
      <x:c r="K1692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93">
      <x:c r="A1693" t="str">
        <x:v>SharePoint Server 2013</x:v>
      </x:c>
      <x:c r="B1693" t="str">
        <x:v/>
      </x:c>
      <x:c r="C1693" t="str">
        <x:v>Original Release</x:v>
      </x:c>
      <x:c r="D1693" t="str">
        <x:v>Fixed</x:v>
      </x:c>
      <x:c r="E1693" s="3" t="n">
        <x:v>41283</x:v>
      </x:c>
      <x:c r="F1693" s="3" t="n">
        <x:v>43200</x:v>
      </x:c>
      <x:c r="G1693" s="3" t="n">
        <x:v>45027</x:v>
      </x:c>
      <x:c r="H1693" s="3" t="n">
        <x:v/>
      </x:c>
      <x:c r="I1693" s="3" t="n">
        <x:v>41283</x:v>
      </x:c>
      <x:c r="J1693" s="3" t="n">
        <x:v>42108</x:v>
      </x:c>
      <x:c r="K1693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94">
      <x:c r="A1694" t="str">
        <x:v>SharePoint Server 2013</x:v>
      </x:c>
      <x:c r="B1694" t="str">
        <x:v/>
      </x:c>
      <x:c r="C1694" t="str">
        <x:v>Service Pack 1</x:v>
      </x:c>
      <x:c r="D1694" t="str">
        <x:v>Fixed</x:v>
      </x:c>
      <x:c r="E1694" s="3" t="n">
        <x:v>41283</x:v>
      </x:c>
      <x:c r="F1694" s="3" t="n">
        <x:v>43200</x:v>
      </x:c>
      <x:c r="G1694" s="3" t="n">
        <x:v>45027</x:v>
      </x:c>
      <x:c r="H1694" s="3" t="n">
        <x:v/>
      </x:c>
      <x:c r="I1694" s="3" t="n">
        <x:v>41695</x:v>
      </x:c>
      <x:c r="J1694" s="3" t="n">
        <x:v>45027</x:v>
      </x:c>
      <x:c r="K1694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95">
      <x:c r="A1695" t="str">
        <x:v>SharePoint Server 2016</x:v>
      </x:c>
      <x:c r="B1695" t="str">
        <x:v/>
      </x:c>
      <x:c r="C1695" t="str">
        <x:v/>
      </x:c>
      <x:c r="D1695" t="str">
        <x:v>Fixed</x:v>
      </x:c>
      <x:c r="E1695" s="3" t="n">
        <x:v>42491</x:v>
      </x:c>
      <x:c r="F1695" s="3" t="n">
        <x:v>44390</x:v>
      </x:c>
      <x:c r="G1695" s="3" t="n">
        <x:v>46217</x:v>
      </x:c>
      <x:c r="H1695" s="3" t="n">
        <x:v/>
      </x:c>
      <x:c r="I1695" s="3" t="n">
        <x:v/>
      </x:c>
      <x:c r="J1695" s="3" t="n">
        <x:v/>
      </x:c>
      <x:c r="K1695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1696">
      <x:c r="A1696" t="str">
        <x:v>SharePoint Server 2019</x:v>
      </x:c>
      <x:c r="B1696" t="str">
        <x:v/>
      </x:c>
      <x:c r="C1696" t="str">
        <x:v/>
      </x:c>
      <x:c r="D1696" t="str">
        <x:v>Fixed</x:v>
      </x:c>
      <x:c r="E1696" s="3" t="n">
        <x:v>43395</x:v>
      </x:c>
      <x:c r="F1696" s="3" t="n">
        <x:v>45300</x:v>
      </x:c>
      <x:c r="G1696" s="3" t="n">
        <x:v>46217</x:v>
      </x:c>
      <x:c r="H1696" s="3" t="n">
        <x:v/>
      </x:c>
      <x:c r="I1696" s="3" t="n">
        <x:v/>
      </x:c>
      <x:c r="J1696" s="3" t="n">
        <x:v/>
      </x:c>
      <x:c r="K1696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1697">
      <x:c r="A1697" t="str">
        <x:v>SharePoint Server Subscription Edition</x:v>
      </x:c>
      <x:c r="B1697" t="str">
        <x:v/>
      </x:c>
      <x:c r="C1697" t="str">
        <x:v/>
      </x:c>
      <x:c r="D1697" t="str">
        <x:v>Modern</x:v>
      </x:c>
      <x:c r="E1697" s="3" t="n">
        <x:v>44502</x:v>
      </x:c>
      <x:c r="F1697" s="3" t="n">
        <x:v/>
      </x:c>
      <x:c r="G1697" s="3" t="n">
        <x:v/>
      </x:c>
      <x:c r="H1697" s="3" t="n">
        <x:v/>
      </x:c>
      <x:c r="I1697" s="3" t="n">
        <x:v/>
      </x:c>
      <x:c r="J1697" s="3" t="n">
        <x:v/>
      </x:c>
      <x:c r="K1697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1698">
      <x:c r="A1698" t="str">
        <x:v>SharePoint Team Services 1.0</x:v>
      </x:c>
      <x:c r="B1698" t="str">
        <x:v/>
      </x:c>
      <x:c r="C1698" t="str">
        <x:v>Original Release</x:v>
      </x:c>
      <x:c r="D1698" t="str">
        <x:v>Fixed</x:v>
      </x:c>
      <x:c r="E1698" s="3" t="n">
        <x:v>37042</x:v>
      </x:c>
      <x:c r="F1698" s="3" t="n">
        <x:v>38909</x:v>
      </x:c>
      <x:c r="G1698" s="3" t="n">
        <x:v>40736</x:v>
      </x:c>
      <x:c r="H1698" s="3" t="n">
        <x:v/>
      </x:c>
      <x:c r="I1698" s="3" t="n">
        <x:v>37042</x:v>
      </x:c>
      <x:c r="J1698" s="3" t="n">
        <x:v>37621</x:v>
      </x:c>
      <x:c r="K1698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99">
      <x:c r="A1699" t="str">
        <x:v>SharePoint Team Services 1.0</x:v>
      </x:c>
      <x:c r="B1699" t="str">
        <x:v/>
      </x:c>
      <x:c r="C1699" t="str">
        <x:v>Service Pack 1</x:v>
      </x:c>
      <x:c r="D1699" t="str">
        <x:v>Fixed</x:v>
      </x:c>
      <x:c r="E1699" s="3" t="n">
        <x:v>37042</x:v>
      </x:c>
      <x:c r="F1699" s="3" t="n">
        <x:v>38909</x:v>
      </x:c>
      <x:c r="G1699" s="3" t="n">
        <x:v>40736</x:v>
      </x:c>
      <x:c r="H1699" s="3" t="n">
        <x:v/>
      </x:c>
      <x:c r="I1699" s="3" t="n">
        <x:v>37256</x:v>
      </x:c>
      <x:c r="J1699" s="3" t="n">
        <x:v>37854</x:v>
      </x:c>
      <x:c r="K1699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700">
      <x:c r="A1700" t="str">
        <x:v>SharePoint Team Services 1.0</x:v>
      </x:c>
      <x:c r="B1700" t="str">
        <x:v/>
      </x:c>
      <x:c r="C1700" t="str">
        <x:v>Service Pack 2</x:v>
      </x:c>
      <x:c r="D1700" t="str">
        <x:v>Fixed</x:v>
      </x:c>
      <x:c r="E1700" s="3" t="n">
        <x:v>37042</x:v>
      </x:c>
      <x:c r="F1700" s="3" t="n">
        <x:v>38909</x:v>
      </x:c>
      <x:c r="G1700" s="3" t="n">
        <x:v>40736</x:v>
      </x:c>
      <x:c r="H1700" s="3" t="n">
        <x:v/>
      </x:c>
      <x:c r="I1700" s="3" t="n">
        <x:v>37489</x:v>
      </x:c>
      <x:c r="J1700" s="3" t="n">
        <x:v>38420</x:v>
      </x:c>
      <x:c r="K1700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701">
      <x:c r="A1701" t="str">
        <x:v>SharePoint Team Services 1.0</x:v>
      </x:c>
      <x:c r="B1701" t="str">
        <x:v/>
      </x:c>
      <x:c r="C1701" t="str">
        <x:v>Service Pack 3</x:v>
      </x:c>
      <x:c r="D1701" t="str">
        <x:v>Fixed</x:v>
      </x:c>
      <x:c r="E1701" s="3" t="n">
        <x:v>37042</x:v>
      </x:c>
      <x:c r="F1701" s="3" t="n">
        <x:v>38909</x:v>
      </x:c>
      <x:c r="G1701" s="3" t="n">
        <x:v>40736</x:v>
      </x:c>
      <x:c r="H1701" s="3" t="n">
        <x:v/>
      </x:c>
      <x:c r="I1701" s="3" t="n">
        <x:v>38055</x:v>
      </x:c>
      <x:c r="J1701" s="3" t="n">
        <x:v>40736</x:v>
      </x:c>
      <x:c r="K1701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702">
      <x:c r="A1702" t="str">
        <x:v>SharePoint Workflow Manager</x:v>
      </x:c>
      <x:c r="B1702" t="str">
        <x:v/>
      </x:c>
      <x:c r="C1702" t="str">
        <x:v/>
      </x:c>
      <x:c r="D1702" t="str">
        <x:v>Component</x:v>
      </x:c>
      <x:c r="E1702" s="3" t="n">
        <x:v>44921</x:v>
      </x:c>
      <x:c r="F1702" s="3" t="n">
        <x:v/>
      </x:c>
      <x:c r="G1702" s="3" t="n">
        <x:v/>
      </x:c>
      <x:c r="H1702" s="3" t="n">
        <x:v/>
      </x:c>
      <x:c r="I1702" s="3" t="n">
        <x:v/>
      </x:c>
      <x:c r="J1702" s="3" t="n">
        <x:v/>
      </x:c>
      <x:c r="K1702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1703">
      <x:c r="A1703" t="str">
        <x:v>Silverlight 4</x:v>
      </x:c>
      <x:c r="B1703" t="str">
        <x:v/>
      </x:c>
      <x:c r="C1703" t="str">
        <x:v/>
      </x:c>
      <x:c r="D1703" t="str">
        <x:v>Fixed</x:v>
      </x:c>
      <x:c r="E1703" s="3" t="n">
        <x:v>40283</x:v>
      </x:c>
      <x:c r="F1703" s="3" t="n">
        <x:v>41282</x:v>
      </x:c>
      <x:c r="G1703" s="3" t="n">
        <x:v/>
      </x:c>
      <x:c r="H1703" s="3" t="n">
        <x:v/>
      </x:c>
      <x:c r="I1703" s="3" t="n">
        <x:v/>
      </x:c>
      <x:c r="J1703" s="3" t="n">
        <x:v/>
      </x:c>
      <x:c r="K1703" t="str">
        <x:f>=HYPERLINK("https://learn.microsoft.com/lifecycle/products/silverlight-4?branch=live", "https://learn.microsoft.com/lifecycle/products/silverlight-4?branch=live")</x:f>
        <x:v>https://learn.microsoft.com/lifecycle/products/silverlight-4?branch=live</x:v>
      </x:c>
    </x:row>
    <x:row r="1704">
      <x:c r="A1704" t="str">
        <x:v>Silverlight 5</x:v>
      </x:c>
      <x:c r="B1704" t="str">
        <x:v/>
      </x:c>
      <x:c r="C1704" t="str">
        <x:v/>
      </x:c>
      <x:c r="D1704" t="str">
        <x:v>Fixed</x:v>
      </x:c>
      <x:c r="E1704" s="3" t="n">
        <x:v>40886</x:v>
      </x:c>
      <x:c r="F1704" s="3" t="n">
        <x:v>44481</x:v>
      </x:c>
      <x:c r="G1704" s="3" t="n">
        <x:v/>
      </x:c>
      <x:c r="H1704" s="3" t="n">
        <x:v/>
      </x:c>
      <x:c r="I1704" s="3" t="n">
        <x:v/>
      </x:c>
      <x:c r="J1704" s="3" t="n">
        <x:v/>
      </x:c>
      <x:c r="K1704" t="str">
        <x:f>=HYPERLINK("https://learn.microsoft.com/lifecycle/products/silverlight-5?branch=live", "https://learn.microsoft.com/lifecycle/products/silverlight-5?branch=live")</x:f>
        <x:v>https://learn.microsoft.com/lifecycle/products/silverlight-5?branch=live</x:v>
      </x:c>
    </x:row>
    <x:row r="1705">
      <x:c r="A1705" t="str">
        <x:v>Skype for Business 2015</x:v>
      </x:c>
      <x:c r="B1705" t="str">
        <x:v/>
      </x:c>
      <x:c r="C1705" t="str">
        <x:v/>
      </x:c>
      <x:c r="D1705" t="str">
        <x:v>Fixed</x:v>
      </x:c>
      <x:c r="E1705" s="3" t="n">
        <x:v>41283</x:v>
      </x:c>
      <x:c r="F1705" s="3" t="n">
        <x:v>43200</x:v>
      </x:c>
      <x:c r="G1705" s="3" t="n">
        <x:v>45027</x:v>
      </x:c>
      <x:c r="H1705" s="3" t="n">
        <x:v/>
      </x:c>
      <x:c r="I1705" s="3" t="n">
        <x:v/>
      </x:c>
      <x:c r="J1705" s="3" t="n">
        <x:v/>
      </x:c>
      <x:c r="K1705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1706">
      <x:c r="A1706" t="str">
        <x:v>Skype for Business 2016</x:v>
      </x:c>
      <x:c r="B1706" t="str">
        <x:v/>
      </x:c>
      <x:c r="C1706" t="str">
        <x:v/>
      </x:c>
      <x:c r="D1706" t="str">
        <x:v>Fixed</x:v>
      </x:c>
      <x:c r="E1706" s="3" t="n">
        <x:v>42269</x:v>
      </x:c>
      <x:c r="F1706" s="3" t="n">
        <x:v>44117</x:v>
      </x:c>
      <x:c r="G1706" s="3" t="n">
        <x:v>45944</x:v>
      </x:c>
      <x:c r="H1706" s="3" t="n">
        <x:v/>
      </x:c>
      <x:c r="I1706" s="3" t="n">
        <x:v/>
      </x:c>
      <x:c r="J1706" s="3" t="n">
        <x:v/>
      </x:c>
      <x:c r="K1706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1707">
      <x:c r="A1707" t="str">
        <x:v>Skype for Business 2019</x:v>
      </x:c>
      <x:c r="B1707" t="str">
        <x:v/>
      </x:c>
      <x:c r="C1707" t="str">
        <x:v/>
      </x:c>
      <x:c r="D1707" t="str">
        <x:v>Fixed</x:v>
      </x:c>
      <x:c r="E1707" s="3" t="n">
        <x:v>43367</x:v>
      </x:c>
      <x:c r="F1707" s="3" t="n">
        <x:v>45300</x:v>
      </x:c>
      <x:c r="G1707" s="3" t="n">
        <x:v>45944</x:v>
      </x:c>
      <x:c r="H1707" s="3" t="n">
        <x:v/>
      </x:c>
      <x:c r="I1707" s="3" t="n">
        <x:v/>
      </x:c>
      <x:c r="J1707" s="3" t="n">
        <x:v/>
      </x:c>
      <x:c r="K1707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1708">
      <x:c r="A1708" t="str">
        <x:v>Skype for Business LTSC 2021</x:v>
      </x:c>
      <x:c r="B1708" t="str">
        <x:v/>
      </x:c>
      <x:c r="C1708" t="str">
        <x:v/>
      </x:c>
      <x:c r="D1708" t="str">
        <x:v>Fixed</x:v>
      </x:c>
      <x:c r="E1708" s="3" t="n">
        <x:v>44455</x:v>
      </x:c>
      <x:c r="F1708" s="3" t="n">
        <x:v>46308</x:v>
      </x:c>
      <x:c r="G1708" s="3" t="n">
        <x:v/>
      </x:c>
      <x:c r="H1708" s="3" t="n">
        <x:v/>
      </x:c>
      <x:c r="I1708" s="3" t="n">
        <x:v/>
      </x:c>
      <x:c r="J1708" s="3" t="n">
        <x:v/>
      </x:c>
      <x:c r="K1708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1709">
      <x:c r="A1709" t="str">
        <x:v>Skype for Business LTSC 2024</x:v>
      </x:c>
      <x:c r="B1709" t="str">
        <x:v/>
      </x:c>
      <x:c r="C1709" t="str">
        <x:v/>
      </x:c>
      <x:c r="D1709" t="str">
        <x:v>Fixed</x:v>
      </x:c>
      <x:c r="E1709" s="3" t="n">
        <x:v>45553</x:v>
      </x:c>
      <x:c r="F1709" s="3" t="n">
        <x:v>47400</x:v>
      </x:c>
      <x:c r="G1709" s="3" t="n">
        <x:v/>
      </x:c>
      <x:c r="H1709" s="3" t="n">
        <x:v/>
      </x:c>
      <x:c r="I1709" s="3" t="n">
        <x:v/>
      </x:c>
      <x:c r="J1709" s="3" t="n">
        <x:v/>
      </x:c>
      <x:c r="K1709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1710">
      <x:c r="A1710" t="str">
        <x:v>Skype for Business Online</x:v>
      </x:c>
      <x:c r="B1710" t="str">
        <x:v/>
      </x:c>
      <x:c r="C1710" t="str">
        <x:v/>
      </x:c>
      <x:c r="D1710" t="str">
        <x:v>Modern</x:v>
      </x:c>
      <x:c r="E1710" s="3" t="n">
        <x:v>42125</x:v>
      </x:c>
      <x:c r="F1710" s="3" t="n">
        <x:v/>
      </x:c>
      <x:c r="G1710" s="3" t="n">
        <x:v/>
      </x:c>
      <x:c r="H1710" s="3" t="n">
        <x:v>44408</x:v>
      </x:c>
      <x:c r="I1710" s="3" t="n">
        <x:v/>
      </x:c>
      <x:c r="J1710" s="3" t="n">
        <x:v/>
      </x:c>
      <x:c r="K1710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1711">
      <x:c r="A1711" t="str">
        <x:v>Skype for Business Server 2015</x:v>
      </x:c>
      <x:c r="B1711" t="str">
        <x:v/>
      </x:c>
      <x:c r="C1711" t="str">
        <x:v/>
      </x:c>
      <x:c r="D1711" t="str">
        <x:v>Fixed</x:v>
      </x:c>
      <x:c r="E1711" s="3" t="n">
        <x:v>42215</x:v>
      </x:c>
      <x:c r="F1711" s="3" t="n">
        <x:v>44117</x:v>
      </x:c>
      <x:c r="G1711" s="3" t="n">
        <x:v>45944</x:v>
      </x:c>
      <x:c r="H1711" s="3" t="n">
        <x:v/>
      </x:c>
      <x:c r="I1711" s="3" t="n">
        <x:v/>
      </x:c>
      <x:c r="J1711" s="3" t="n">
        <x:v/>
      </x:c>
      <x:c r="K1711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1712">
      <x:c r="A1712" t="str">
        <x:v>Skype for Business Server 2019</x:v>
      </x:c>
      <x:c r="B1712" t="str">
        <x:v/>
      </x:c>
      <x:c r="C1712" t="str">
        <x:v/>
      </x:c>
      <x:c r="D1712" t="str">
        <x:v>Fixed</x:v>
      </x:c>
      <x:c r="E1712" s="3" t="n">
        <x:v>43395</x:v>
      </x:c>
      <x:c r="F1712" s="3" t="n">
        <x:v>45300</x:v>
      </x:c>
      <x:c r="G1712" s="3" t="n">
        <x:v>45944</x:v>
      </x:c>
      <x:c r="H1712" s="3" t="n">
        <x:v/>
      </x:c>
      <x:c r="I1712" s="3" t="n">
        <x:v/>
      </x:c>
      <x:c r="J1712" s="3" t="n">
        <x:v/>
      </x:c>
      <x:c r="K1712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1713">
      <x:c r="A1713" t="str">
        <x:v>Skype Room Systems v2</x:v>
      </x:c>
      <x:c r="B1713" t="str">
        <x:v/>
      </x:c>
      <x:c r="C1713" t="str">
        <x:v/>
      </x:c>
      <x:c r="D1713" t="str">
        <x:v>Modern</x:v>
      </x:c>
      <x:c r="E1713" s="3" t="n">
        <x:v>42692</x:v>
      </x:c>
      <x:c r="F1713" s="3" t="n">
        <x:v/>
      </x:c>
      <x:c r="G1713" s="3" t="n">
        <x:v/>
      </x:c>
      <x:c r="H1713" s="3" t="n">
        <x:v/>
      </x:c>
      <x:c r="I1713" s="3" t="n">
        <x:v/>
      </x:c>
      <x:c r="J1713" s="3" t="n">
        <x:v/>
      </x:c>
      <x:c r="K1713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1714">
      <x:c r="A1714" t="str">
        <x:v>SoftGrid Application Virtualization</x:v>
      </x:c>
      <x:c r="B1714" t="str">
        <x:v>4.1 for Desktops</x:v>
      </x:c>
      <x:c r="C1714" t="str">
        <x:v/>
      </x:c>
      <x:c r="D1714" t="str">
        <x:v>Fixed</x:v>
      </x:c>
      <x:c r="E1714" s="3" t="n">
        <x:v>39227</x:v>
      </x:c>
      <x:c r="F1714" s="3" t="n">
        <x:v>41100</x:v>
      </x:c>
      <x:c r="G1714" s="3" t="n">
        <x:v>42927</x:v>
      </x:c>
      <x:c r="H1714" s="3" t="n">
        <x:v/>
      </x:c>
      <x:c r="I1714" s="3" t="n">
        <x:v/>
      </x:c>
      <x:c r="J1714" s="3" t="n">
        <x:v/>
      </x:c>
      <x:c r="K1714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15">
      <x:c r="A1715" t="str">
        <x:v>SoftGrid Application Virtualization</x:v>
      </x:c>
      <x:c r="B1715" t="str">
        <x:v>4.2 for Desktops</x:v>
      </x:c>
      <x:c r="C1715" t="str">
        <x:v/>
      </x:c>
      <x:c r="D1715" t="str">
        <x:v>Fixed</x:v>
      </x:c>
      <x:c r="E1715" s="3" t="n">
        <x:v>39227</x:v>
      </x:c>
      <x:c r="F1715" s="3" t="n">
        <x:v>41100</x:v>
      </x:c>
      <x:c r="G1715" s="3" t="n">
        <x:v>42927</x:v>
      </x:c>
      <x:c r="H1715" s="3" t="n">
        <x:v/>
      </x:c>
      <x:c r="I1715" s="3" t="n">
        <x:v/>
      </x:c>
      <x:c r="J1715" s="3" t="n">
        <x:v/>
      </x:c>
      <x:c r="K1715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16">
      <x:c r="A1716" t="str">
        <x:v>SoftGrid Application Virtualization</x:v>
      </x:c>
      <x:c r="B1716" t="str">
        <x:v>for Terminal Services 4.1</x:v>
      </x:c>
      <x:c r="C1716" t="str">
        <x:v/>
      </x:c>
      <x:c r="D1716" t="str">
        <x:v>Fixed</x:v>
      </x:c>
      <x:c r="E1716" s="3" t="n">
        <x:v>39227</x:v>
      </x:c>
      <x:c r="F1716" s="3" t="n">
        <x:v>41100</x:v>
      </x:c>
      <x:c r="G1716" s="3" t="n">
        <x:v>42927</x:v>
      </x:c>
      <x:c r="H1716" s="3" t="n">
        <x:v/>
      </x:c>
      <x:c r="I1716" s="3" t="n">
        <x:v/>
      </x:c>
      <x:c r="J1716" s="3" t="n">
        <x:v/>
      </x:c>
      <x:c r="K1716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17">
      <x:c r="A1717" t="str">
        <x:v>Softgrid for Terminal Server (MDOP)</x:v>
      </x:c>
      <x:c r="B1717" t="str">
        <x:v/>
      </x:c>
      <x:c r="C1717" t="str">
        <x:v/>
      </x:c>
      <x:c r="D1717" t="str">
        <x:v>Fixed</x:v>
      </x:c>
      <x:c r="E1717" s="3" t="n">
        <x:v>39083</x:v>
      </x:c>
      <x:c r="F1717" s="3" t="n">
        <x:v>40190</x:v>
      </x:c>
      <x:c r="G1717" s="3" t="n">
        <x:v/>
      </x:c>
      <x:c r="H1717" s="3" t="n">
        <x:v/>
      </x:c>
      <x:c r="I1717" s="3" t="n">
        <x:v/>
      </x:c>
      <x:c r="J1717" s="3" t="n">
        <x:v/>
      </x:c>
      <x:c r="K1717" t="str">
        <x:f>=HYPERLINK("https://learn.microsoft.com/lifecycle/products/softgrid-for-terminal-server-mdop?branch=live", "https://learn.microsoft.com/lifecycle/products/softgrid-for-terminal-server-mdop?branch=live")</x:f>
        <x:v>https://learn.microsoft.com/lifecycle/products/softgrid-for-terminal-server-mdop?branch=live</x:v>
      </x:c>
    </x:row>
    <x:row r="1718">
      <x:c r="A1718" t="str">
        <x:v>Software Licensing and Protection Server</x:v>
      </x:c>
      <x:c r="B1718" t="str">
        <x:v>Enterprise</x:v>
      </x:c>
      <x:c r="C1718" t="str">
        <x:v>Original Release</x:v>
      </x:c>
      <x:c r="D1718" t="str">
        <x:v>Fixed</x:v>
      </x:c>
      <x:c r="E1718" s="3" t="n">
        <x:v>39446</x:v>
      </x:c>
      <x:c r="F1718" s="3" t="n">
        <x:v>40080</x:v>
      </x:c>
      <x:c r="G1718" s="3" t="n">
        <x:v>40080</x:v>
      </x:c>
      <x:c r="H1718" s="3" t="n">
        <x:v/>
      </x:c>
      <x:c r="I1718" s="3" t="n">
        <x:v>39446</x:v>
      </x:c>
      <x:c r="J1718" s="3" t="n">
        <x:v>43109</x:v>
      </x:c>
      <x:c r="K1718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719">
      <x:c r="A1719" t="str">
        <x:v>Software Licensing and Protection Server</x:v>
      </x:c>
      <x:c r="B1719" t="str">
        <x:v>Standard</x:v>
      </x:c>
      <x:c r="C1719" t="str">
        <x:v>Original Release</x:v>
      </x:c>
      <x:c r="D1719" t="str">
        <x:v>Fixed</x:v>
      </x:c>
      <x:c r="E1719" s="3" t="n">
        <x:v>39446</x:v>
      </x:c>
      <x:c r="F1719" s="3" t="n">
        <x:v>40080</x:v>
      </x:c>
      <x:c r="G1719" s="3" t="n">
        <x:v>40080</x:v>
      </x:c>
      <x:c r="H1719" s="3" t="n">
        <x:v/>
      </x:c>
      <x:c r="I1719" s="3" t="n">
        <x:v>39446</x:v>
      </x:c>
      <x:c r="J1719" s="3" t="n">
        <x:v>43109</x:v>
      </x:c>
      <x:c r="K1719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720">
      <x:c r="A1720" t="str">
        <x:v>SQL Server 2014</x:v>
      </x:c>
      <x:c r="B1720" t="str">
        <x:v>Business Intelligence</x:v>
      </x:c>
      <x:c r="C1720" t="str">
        <x:v>Original Release</x:v>
      </x:c>
      <x:c r="D1720" t="str">
        <x:v>Fixed</x:v>
      </x:c>
      <x:c r="E1720" s="3" t="n">
        <x:v>41795</x:v>
      </x:c>
      <x:c r="F1720" s="3" t="n">
        <x:v>43655</x:v>
      </x:c>
      <x:c r="G1720" s="3" t="n">
        <x:v>45482</x:v>
      </x:c>
      <x:c r="H1720" s="3" t="n">
        <x:v/>
      </x:c>
      <x:c r="I1720" s="3" t="n">
        <x:v>41795</x:v>
      </x:c>
      <x:c r="J1720" s="3" t="n">
        <x:v>42563</x:v>
      </x:c>
      <x:c r="K172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1">
      <x:c r="A1721" t="str">
        <x:v>SQL Server 2014</x:v>
      </x:c>
      <x:c r="B1721" t="str">
        <x:v>Business Intelligence</x:v>
      </x:c>
      <x:c r="C1721" t="str">
        <x:v>Service Pack 1</x:v>
      </x:c>
      <x:c r="D1721" t="str">
        <x:v>Fixed</x:v>
      </x:c>
      <x:c r="E1721" s="3" t="n">
        <x:v>41795</x:v>
      </x:c>
      <x:c r="F1721" s="3" t="n">
        <x:v>43655</x:v>
      </x:c>
      <x:c r="G1721" s="3" t="n">
        <x:v>45482</x:v>
      </x:c>
      <x:c r="H1721" s="3" t="n">
        <x:v/>
      </x:c>
      <x:c r="I1721" s="3" t="n">
        <x:v>42108</x:v>
      </x:c>
      <x:c r="J1721" s="3" t="n">
        <x:v>43018</x:v>
      </x:c>
      <x:c r="K172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2">
      <x:c r="A1722" t="str">
        <x:v>SQL Server 2014</x:v>
      </x:c>
      <x:c r="B1722" t="str">
        <x:v>Business Intelligence</x:v>
      </x:c>
      <x:c r="C1722" t="str">
        <x:v>Service Pack 2</x:v>
      </x:c>
      <x:c r="D1722" t="str">
        <x:v>Fixed</x:v>
      </x:c>
      <x:c r="E1722" s="3" t="n">
        <x:v>41795</x:v>
      </x:c>
      <x:c r="F1722" s="3" t="n">
        <x:v>43655</x:v>
      </x:c>
      <x:c r="G1722" s="3" t="n">
        <x:v>45482</x:v>
      </x:c>
      <x:c r="H1722" s="3" t="n">
        <x:v/>
      </x:c>
      <x:c r="I1722" s="3" t="n">
        <x:v>42565</x:v>
      </x:c>
      <x:c r="J1722" s="3" t="n">
        <x:v>43844</x:v>
      </x:c>
      <x:c r="K17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3">
      <x:c r="A1723" t="str">
        <x:v>SQL Server 2014</x:v>
      </x:c>
      <x:c r="B1723" t="str">
        <x:v>Business Intelligence</x:v>
      </x:c>
      <x:c r="C1723" t="str">
        <x:v>Service Pack 3</x:v>
      </x:c>
      <x:c r="D1723" t="str">
        <x:v>Fixed</x:v>
      </x:c>
      <x:c r="E1723" s="3" t="n">
        <x:v>41795</x:v>
      </x:c>
      <x:c r="F1723" s="3" t="n">
        <x:v>43655</x:v>
      </x:c>
      <x:c r="G1723" s="3" t="n">
        <x:v>45482</x:v>
      </x:c>
      <x:c r="H1723" s="3" t="n">
        <x:v/>
      </x:c>
      <x:c r="I1723" s="3" t="n">
        <x:v>43403</x:v>
      </x:c>
      <x:c r="J1723" s="3" t="n">
        <x:v>45482</x:v>
      </x:c>
      <x:c r="K17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4">
      <x:c r="A1724" t="str">
        <x:v>SQL Server 2014</x:v>
      </x:c>
      <x:c r="B1724" t="str">
        <x:v>Business Intelligence</x:v>
      </x:c>
      <x:c r="C1724" t="str">
        <x:v>Extended Security Updates Year 1</x:v>
      </x:c>
      <x:c r="D1724" t="str">
        <x:v>Fixed</x:v>
      </x:c>
      <x:c r="E1724" s="3" t="n">
        <x:v>41795</x:v>
      </x:c>
      <x:c r="F1724" s="3" t="n">
        <x:v>43655</x:v>
      </x:c>
      <x:c r="G1724" s="3" t="n">
        <x:v>45482</x:v>
      </x:c>
      <x:c r="H1724" s="3" t="n">
        <x:v/>
      </x:c>
      <x:c r="I1724" s="3" t="n">
        <x:v>45483</x:v>
      </x:c>
      <x:c r="J1724" s="3" t="n">
        <x:v>45846</x:v>
      </x:c>
      <x:c r="K17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5">
      <x:c r="A1725" t="str">
        <x:v>SQL Server 2014</x:v>
      </x:c>
      <x:c r="B1725" t="str">
        <x:v>Business Intelligence</x:v>
      </x:c>
      <x:c r="C1725" t="str">
        <x:v>Extended Security Updates Year 2</x:v>
      </x:c>
      <x:c r="D1725" t="str">
        <x:v>Fixed</x:v>
      </x:c>
      <x:c r="E1725" s="3" t="n">
        <x:v>41795</x:v>
      </x:c>
      <x:c r="F1725" s="3" t="n">
        <x:v>43655</x:v>
      </x:c>
      <x:c r="G1725" s="3" t="n">
        <x:v>45482</x:v>
      </x:c>
      <x:c r="H1725" s="3" t="n">
        <x:v/>
      </x:c>
      <x:c r="I1725" s="3" t="n">
        <x:v>45847</x:v>
      </x:c>
      <x:c r="J1725" s="3" t="n">
        <x:v>46217</x:v>
      </x:c>
      <x:c r="K17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6">
      <x:c r="A1726" t="str">
        <x:v>SQL Server 2014</x:v>
      </x:c>
      <x:c r="B1726" t="str">
        <x:v>Business Intelligence</x:v>
      </x:c>
      <x:c r="C1726" t="str">
        <x:v>Extended Security Updates Year 3</x:v>
      </x:c>
      <x:c r="D1726" t="str">
        <x:v>Fixed</x:v>
      </x:c>
      <x:c r="E1726" s="3" t="n">
        <x:v>41795</x:v>
      </x:c>
      <x:c r="F1726" s="3" t="n">
        <x:v>43655</x:v>
      </x:c>
      <x:c r="G1726" s="3" t="n">
        <x:v>45482</x:v>
      </x:c>
      <x:c r="H1726" s="3" t="n">
        <x:v/>
      </x:c>
      <x:c r="I1726" s="3" t="n">
        <x:v>46218</x:v>
      </x:c>
      <x:c r="J1726" s="3" t="n">
        <x:v>46580</x:v>
      </x:c>
      <x:c r="K17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7">
      <x:c r="A1727" t="str">
        <x:v>SQL Server 2014</x:v>
      </x:c>
      <x:c r="B1727" t="str">
        <x:v>Developer</x:v>
      </x:c>
      <x:c r="C1727" t="str">
        <x:v>Original Release</x:v>
      </x:c>
      <x:c r="D1727" t="str">
        <x:v>Fixed</x:v>
      </x:c>
      <x:c r="E1727" s="3" t="n">
        <x:v>41795</x:v>
      </x:c>
      <x:c r="F1727" s="3" t="n">
        <x:v>43655</x:v>
      </x:c>
      <x:c r="G1727" s="3" t="n">
        <x:v>45482</x:v>
      </x:c>
      <x:c r="H1727" s="3" t="n">
        <x:v/>
      </x:c>
      <x:c r="I1727" s="3" t="n">
        <x:v>41795</x:v>
      </x:c>
      <x:c r="J1727" s="3" t="n">
        <x:v>42563</x:v>
      </x:c>
      <x:c r="K17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8">
      <x:c r="A1728" t="str">
        <x:v>SQL Server 2014</x:v>
      </x:c>
      <x:c r="B1728" t="str">
        <x:v>Developer</x:v>
      </x:c>
      <x:c r="C1728" t="str">
        <x:v>Service Pack 1</x:v>
      </x:c>
      <x:c r="D1728" t="str">
        <x:v>Fixed</x:v>
      </x:c>
      <x:c r="E1728" s="3" t="n">
        <x:v>41795</x:v>
      </x:c>
      <x:c r="F1728" s="3" t="n">
        <x:v>43655</x:v>
      </x:c>
      <x:c r="G1728" s="3" t="n">
        <x:v>45482</x:v>
      </x:c>
      <x:c r="H1728" s="3" t="n">
        <x:v/>
      </x:c>
      <x:c r="I1728" s="3" t="n">
        <x:v>42108</x:v>
      </x:c>
      <x:c r="J1728" s="3" t="n">
        <x:v>43018</x:v>
      </x:c>
      <x:c r="K172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9">
      <x:c r="A1729" t="str">
        <x:v>SQL Server 2014</x:v>
      </x:c>
      <x:c r="B1729" t="str">
        <x:v>Developer</x:v>
      </x:c>
      <x:c r="C1729" t="str">
        <x:v>Service Pack 2</x:v>
      </x:c>
      <x:c r="D1729" t="str">
        <x:v>Fixed</x:v>
      </x:c>
      <x:c r="E1729" s="3" t="n">
        <x:v>41795</x:v>
      </x:c>
      <x:c r="F1729" s="3" t="n">
        <x:v>43655</x:v>
      </x:c>
      <x:c r="G1729" s="3" t="n">
        <x:v>45482</x:v>
      </x:c>
      <x:c r="H1729" s="3" t="n">
        <x:v/>
      </x:c>
      <x:c r="I1729" s="3" t="n">
        <x:v>42565</x:v>
      </x:c>
      <x:c r="J1729" s="3" t="n">
        <x:v>43844</x:v>
      </x:c>
      <x:c r="K172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0">
      <x:c r="A1730" t="str">
        <x:v>SQL Server 2014</x:v>
      </x:c>
      <x:c r="B1730" t="str">
        <x:v>Developer</x:v>
      </x:c>
      <x:c r="C1730" t="str">
        <x:v>Service Pack 3</x:v>
      </x:c>
      <x:c r="D1730" t="str">
        <x:v>Fixed</x:v>
      </x:c>
      <x:c r="E1730" s="3" t="n">
        <x:v>41795</x:v>
      </x:c>
      <x:c r="F1730" s="3" t="n">
        <x:v>43655</x:v>
      </x:c>
      <x:c r="G1730" s="3" t="n">
        <x:v>45482</x:v>
      </x:c>
      <x:c r="H1730" s="3" t="n">
        <x:v/>
      </x:c>
      <x:c r="I1730" s="3" t="n">
        <x:v>43403</x:v>
      </x:c>
      <x:c r="J1730" s="3" t="n">
        <x:v>45482</x:v>
      </x:c>
      <x:c r="K173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1">
      <x:c r="A1731" t="str">
        <x:v>SQL Server 2014</x:v>
      </x:c>
      <x:c r="B1731" t="str">
        <x:v>Developer</x:v>
      </x:c>
      <x:c r="C1731" t="str">
        <x:v>Extended Security Updates Year 1</x:v>
      </x:c>
      <x:c r="D1731" t="str">
        <x:v>Fixed</x:v>
      </x:c>
      <x:c r="E1731" s="3" t="n">
        <x:v>41795</x:v>
      </x:c>
      <x:c r="F1731" s="3" t="n">
        <x:v>43655</x:v>
      </x:c>
      <x:c r="G1731" s="3" t="n">
        <x:v>45482</x:v>
      </x:c>
      <x:c r="H1731" s="3" t="n">
        <x:v/>
      </x:c>
      <x:c r="I1731" s="3" t="n">
        <x:v>45483</x:v>
      </x:c>
      <x:c r="J1731" s="3" t="n">
        <x:v>45846</x:v>
      </x:c>
      <x:c r="K173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2">
      <x:c r="A1732" t="str">
        <x:v>SQL Server 2014</x:v>
      </x:c>
      <x:c r="B1732" t="str">
        <x:v>Developer</x:v>
      </x:c>
      <x:c r="C1732" t="str">
        <x:v>Extended Security Updates Year 2</x:v>
      </x:c>
      <x:c r="D1732" t="str">
        <x:v>Fixed</x:v>
      </x:c>
      <x:c r="E1732" s="3" t="n">
        <x:v>41795</x:v>
      </x:c>
      <x:c r="F1732" s="3" t="n">
        <x:v>43655</x:v>
      </x:c>
      <x:c r="G1732" s="3" t="n">
        <x:v>45482</x:v>
      </x:c>
      <x:c r="H1732" s="3" t="n">
        <x:v/>
      </x:c>
      <x:c r="I1732" s="3" t="n">
        <x:v>45847</x:v>
      </x:c>
      <x:c r="J1732" s="3" t="n">
        <x:v>46217</x:v>
      </x:c>
      <x:c r="K173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3">
      <x:c r="A1733" t="str">
        <x:v>SQL Server 2014</x:v>
      </x:c>
      <x:c r="B1733" t="str">
        <x:v>Developer</x:v>
      </x:c>
      <x:c r="C1733" t="str">
        <x:v>Extended Security Updates Year 3</x:v>
      </x:c>
      <x:c r="D1733" t="str">
        <x:v>Fixed</x:v>
      </x:c>
      <x:c r="E1733" s="3" t="n">
        <x:v>41795</x:v>
      </x:c>
      <x:c r="F1733" s="3" t="n">
        <x:v>43655</x:v>
      </x:c>
      <x:c r="G1733" s="3" t="n">
        <x:v>45482</x:v>
      </x:c>
      <x:c r="H1733" s="3" t="n">
        <x:v/>
      </x:c>
      <x:c r="I1733" s="3" t="n">
        <x:v>46218</x:v>
      </x:c>
      <x:c r="J1733" s="3" t="n">
        <x:v>46580</x:v>
      </x:c>
      <x:c r="K173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4">
      <x:c r="A1734" t="str">
        <x:v>SQL Server 2014</x:v>
      </x:c>
      <x:c r="B1734" t="str">
        <x:v>Enterprise</x:v>
      </x:c>
      <x:c r="C1734" t="str">
        <x:v>Original Release</x:v>
      </x:c>
      <x:c r="D1734" t="str">
        <x:v>Fixed</x:v>
      </x:c>
      <x:c r="E1734" s="3" t="n">
        <x:v>41795</x:v>
      </x:c>
      <x:c r="F1734" s="3" t="n">
        <x:v>43655</x:v>
      </x:c>
      <x:c r="G1734" s="3" t="n">
        <x:v>45482</x:v>
      </x:c>
      <x:c r="H1734" s="3" t="n">
        <x:v/>
      </x:c>
      <x:c r="I1734" s="3" t="n">
        <x:v>41795</x:v>
      </x:c>
      <x:c r="J1734" s="3" t="n">
        <x:v>42563</x:v>
      </x:c>
      <x:c r="K173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5">
      <x:c r="A1735" t="str">
        <x:v>SQL Server 2014</x:v>
      </x:c>
      <x:c r="B1735" t="str">
        <x:v>Enterprise</x:v>
      </x:c>
      <x:c r="C1735" t="str">
        <x:v>Service Pack 1</x:v>
      </x:c>
      <x:c r="D1735" t="str">
        <x:v>Fixed</x:v>
      </x:c>
      <x:c r="E1735" s="3" t="n">
        <x:v>41795</x:v>
      </x:c>
      <x:c r="F1735" s="3" t="n">
        <x:v>43655</x:v>
      </x:c>
      <x:c r="G1735" s="3" t="n">
        <x:v>45482</x:v>
      </x:c>
      <x:c r="H1735" s="3" t="n">
        <x:v/>
      </x:c>
      <x:c r="I1735" s="3" t="n">
        <x:v>42108</x:v>
      </x:c>
      <x:c r="J1735" s="3" t="n">
        <x:v>43018</x:v>
      </x:c>
      <x:c r="K173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6">
      <x:c r="A1736" t="str">
        <x:v>SQL Server 2014</x:v>
      </x:c>
      <x:c r="B1736" t="str">
        <x:v>Enterprise</x:v>
      </x:c>
      <x:c r="C1736" t="str">
        <x:v>Service Pack 2</x:v>
      </x:c>
      <x:c r="D1736" t="str">
        <x:v>Fixed</x:v>
      </x:c>
      <x:c r="E1736" s="3" t="n">
        <x:v>41795</x:v>
      </x:c>
      <x:c r="F1736" s="3" t="n">
        <x:v>43655</x:v>
      </x:c>
      <x:c r="G1736" s="3" t="n">
        <x:v>45482</x:v>
      </x:c>
      <x:c r="H1736" s="3" t="n">
        <x:v/>
      </x:c>
      <x:c r="I1736" s="3" t="n">
        <x:v>42565</x:v>
      </x:c>
      <x:c r="J1736" s="3" t="n">
        <x:v>43844</x:v>
      </x:c>
      <x:c r="K173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7">
      <x:c r="A1737" t="str">
        <x:v>SQL Server 2014</x:v>
      </x:c>
      <x:c r="B1737" t="str">
        <x:v>Enterprise</x:v>
      </x:c>
      <x:c r="C1737" t="str">
        <x:v>Service Pack 3</x:v>
      </x:c>
      <x:c r="D1737" t="str">
        <x:v>Fixed</x:v>
      </x:c>
      <x:c r="E1737" s="3" t="n">
        <x:v>41795</x:v>
      </x:c>
      <x:c r="F1737" s="3" t="n">
        <x:v>43655</x:v>
      </x:c>
      <x:c r="G1737" s="3" t="n">
        <x:v>45482</x:v>
      </x:c>
      <x:c r="H1737" s="3" t="n">
        <x:v/>
      </x:c>
      <x:c r="I1737" s="3" t="n">
        <x:v>43403</x:v>
      </x:c>
      <x:c r="J1737" s="3" t="n">
        <x:v>45482</x:v>
      </x:c>
      <x:c r="K173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8">
      <x:c r="A1738" t="str">
        <x:v>SQL Server 2014</x:v>
      </x:c>
      <x:c r="B1738" t="str">
        <x:v>Enterprise</x:v>
      </x:c>
      <x:c r="C1738" t="str">
        <x:v>Extended Security Updates Year 1</x:v>
      </x:c>
      <x:c r="D1738" t="str">
        <x:v>Fixed</x:v>
      </x:c>
      <x:c r="E1738" s="3" t="n">
        <x:v>41795</x:v>
      </x:c>
      <x:c r="F1738" s="3" t="n">
        <x:v>43655</x:v>
      </x:c>
      <x:c r="G1738" s="3" t="n">
        <x:v>45482</x:v>
      </x:c>
      <x:c r="H1738" s="3" t="n">
        <x:v/>
      </x:c>
      <x:c r="I1738" s="3" t="n">
        <x:v>45483</x:v>
      </x:c>
      <x:c r="J1738" s="3" t="n">
        <x:v>45846</x:v>
      </x:c>
      <x:c r="K173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9">
      <x:c r="A1739" t="str">
        <x:v>SQL Server 2014</x:v>
      </x:c>
      <x:c r="B1739" t="str">
        <x:v>Enterprise</x:v>
      </x:c>
      <x:c r="C1739" t="str">
        <x:v>Extended Security Updates Year 2</x:v>
      </x:c>
      <x:c r="D1739" t="str">
        <x:v>Fixed</x:v>
      </x:c>
      <x:c r="E1739" s="3" t="n">
        <x:v>41795</x:v>
      </x:c>
      <x:c r="F1739" s="3" t="n">
        <x:v>43655</x:v>
      </x:c>
      <x:c r="G1739" s="3" t="n">
        <x:v>45482</x:v>
      </x:c>
      <x:c r="H1739" s="3" t="n">
        <x:v/>
      </x:c>
      <x:c r="I1739" s="3" t="n">
        <x:v>45847</x:v>
      </x:c>
      <x:c r="J1739" s="3" t="n">
        <x:v>46217</x:v>
      </x:c>
      <x:c r="K173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0">
      <x:c r="A1740" t="str">
        <x:v>SQL Server 2014</x:v>
      </x:c>
      <x:c r="B1740" t="str">
        <x:v>Enterprise</x:v>
      </x:c>
      <x:c r="C1740" t="str">
        <x:v>Extended Security Updates Year 3</x:v>
      </x:c>
      <x:c r="D1740" t="str">
        <x:v>Fixed</x:v>
      </x:c>
      <x:c r="E1740" s="3" t="n">
        <x:v>41795</x:v>
      </x:c>
      <x:c r="F1740" s="3" t="n">
        <x:v>43655</x:v>
      </x:c>
      <x:c r="G1740" s="3" t="n">
        <x:v>45482</x:v>
      </x:c>
      <x:c r="H1740" s="3" t="n">
        <x:v/>
      </x:c>
      <x:c r="I1740" s="3" t="n">
        <x:v>46218</x:v>
      </x:c>
      <x:c r="J1740" s="3" t="n">
        <x:v>46580</x:v>
      </x:c>
      <x:c r="K174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1">
      <x:c r="A1741" t="str">
        <x:v>SQL Server 2014</x:v>
      </x:c>
      <x:c r="B1741" t="str">
        <x:v>Enterprise Core</x:v>
      </x:c>
      <x:c r="C1741" t="str">
        <x:v>Original Release</x:v>
      </x:c>
      <x:c r="D1741" t="str">
        <x:v>Fixed</x:v>
      </x:c>
      <x:c r="E1741" s="3" t="n">
        <x:v>41795</x:v>
      </x:c>
      <x:c r="F1741" s="3" t="n">
        <x:v>43655</x:v>
      </x:c>
      <x:c r="G1741" s="3" t="n">
        <x:v>45482</x:v>
      </x:c>
      <x:c r="H1741" s="3" t="n">
        <x:v/>
      </x:c>
      <x:c r="I1741" s="3" t="n">
        <x:v>41795</x:v>
      </x:c>
      <x:c r="J1741" s="3" t="n">
        <x:v>42563</x:v>
      </x:c>
      <x:c r="K174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2">
      <x:c r="A1742" t="str">
        <x:v>SQL Server 2014</x:v>
      </x:c>
      <x:c r="B1742" t="str">
        <x:v>Enterprise Core</x:v>
      </x:c>
      <x:c r="C1742" t="str">
        <x:v>Service Pack 1</x:v>
      </x:c>
      <x:c r="D1742" t="str">
        <x:v>Fixed</x:v>
      </x:c>
      <x:c r="E1742" s="3" t="n">
        <x:v>41795</x:v>
      </x:c>
      <x:c r="F1742" s="3" t="n">
        <x:v>43655</x:v>
      </x:c>
      <x:c r="G1742" s="3" t="n">
        <x:v>45482</x:v>
      </x:c>
      <x:c r="H1742" s="3" t="n">
        <x:v/>
      </x:c>
      <x:c r="I1742" s="3" t="n">
        <x:v>42108</x:v>
      </x:c>
      <x:c r="J1742" s="3" t="n">
        <x:v>43018</x:v>
      </x:c>
      <x:c r="K174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3">
      <x:c r="A1743" t="str">
        <x:v>SQL Server 2014</x:v>
      </x:c>
      <x:c r="B1743" t="str">
        <x:v>Enterprise Core</x:v>
      </x:c>
      <x:c r="C1743" t="str">
        <x:v>Service Pack 2</x:v>
      </x:c>
      <x:c r="D1743" t="str">
        <x:v>Fixed</x:v>
      </x:c>
      <x:c r="E1743" s="3" t="n">
        <x:v>41795</x:v>
      </x:c>
      <x:c r="F1743" s="3" t="n">
        <x:v>43655</x:v>
      </x:c>
      <x:c r="G1743" s="3" t="n">
        <x:v>45482</x:v>
      </x:c>
      <x:c r="H1743" s="3" t="n">
        <x:v/>
      </x:c>
      <x:c r="I1743" s="3" t="n">
        <x:v>42565</x:v>
      </x:c>
      <x:c r="J1743" s="3" t="n">
        <x:v>43844</x:v>
      </x:c>
      <x:c r="K174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4">
      <x:c r="A1744" t="str">
        <x:v>SQL Server 2014</x:v>
      </x:c>
      <x:c r="B1744" t="str">
        <x:v>Enterprise Core</x:v>
      </x:c>
      <x:c r="C1744" t="str">
        <x:v>Service Pack 3</x:v>
      </x:c>
      <x:c r="D1744" t="str">
        <x:v>Fixed</x:v>
      </x:c>
      <x:c r="E1744" s="3" t="n">
        <x:v>41795</x:v>
      </x:c>
      <x:c r="F1744" s="3" t="n">
        <x:v>43655</x:v>
      </x:c>
      <x:c r="G1744" s="3" t="n">
        <x:v>45482</x:v>
      </x:c>
      <x:c r="H1744" s="3" t="n">
        <x:v/>
      </x:c>
      <x:c r="I1744" s="3" t="n">
        <x:v>43403</x:v>
      </x:c>
      <x:c r="J1744" s="3" t="n">
        <x:v>45482</x:v>
      </x:c>
      <x:c r="K174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5">
      <x:c r="A1745" t="str">
        <x:v>SQL Server 2014</x:v>
      </x:c>
      <x:c r="B1745" t="str">
        <x:v>Enterprise Core</x:v>
      </x:c>
      <x:c r="C1745" t="str">
        <x:v>Extended Security Updates Year 1</x:v>
      </x:c>
      <x:c r="D1745" t="str">
        <x:v>Fixed</x:v>
      </x:c>
      <x:c r="E1745" s="3" t="n">
        <x:v>41795</x:v>
      </x:c>
      <x:c r="F1745" s="3" t="n">
        <x:v>43655</x:v>
      </x:c>
      <x:c r="G1745" s="3" t="n">
        <x:v>45482</x:v>
      </x:c>
      <x:c r="H1745" s="3" t="n">
        <x:v/>
      </x:c>
      <x:c r="I1745" s="3" t="n">
        <x:v>45483</x:v>
      </x:c>
      <x:c r="J1745" s="3" t="n">
        <x:v>45846</x:v>
      </x:c>
      <x:c r="K174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6">
      <x:c r="A1746" t="str">
        <x:v>SQL Server 2014</x:v>
      </x:c>
      <x:c r="B1746" t="str">
        <x:v>Enterprise Core</x:v>
      </x:c>
      <x:c r="C1746" t="str">
        <x:v>Extended Security Updates Year 2</x:v>
      </x:c>
      <x:c r="D1746" t="str">
        <x:v>Fixed</x:v>
      </x:c>
      <x:c r="E1746" s="3" t="n">
        <x:v>41795</x:v>
      </x:c>
      <x:c r="F1746" s="3" t="n">
        <x:v>43655</x:v>
      </x:c>
      <x:c r="G1746" s="3" t="n">
        <x:v>45482</x:v>
      </x:c>
      <x:c r="H1746" s="3" t="n">
        <x:v/>
      </x:c>
      <x:c r="I1746" s="3" t="n">
        <x:v>45847</x:v>
      </x:c>
      <x:c r="J1746" s="3" t="n">
        <x:v>46217</x:v>
      </x:c>
      <x:c r="K174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7">
      <x:c r="A1747" t="str">
        <x:v>SQL Server 2014</x:v>
      </x:c>
      <x:c r="B1747" t="str">
        <x:v>Enterprise Core</x:v>
      </x:c>
      <x:c r="C1747" t="str">
        <x:v>Extended Security Updates Year 3</x:v>
      </x:c>
      <x:c r="D1747" t="str">
        <x:v>Fixed</x:v>
      </x:c>
      <x:c r="E1747" s="3" t="n">
        <x:v>41795</x:v>
      </x:c>
      <x:c r="F1747" s="3" t="n">
        <x:v>43655</x:v>
      </x:c>
      <x:c r="G1747" s="3" t="n">
        <x:v>45482</x:v>
      </x:c>
      <x:c r="H1747" s="3" t="n">
        <x:v/>
      </x:c>
      <x:c r="I1747" s="3" t="n">
        <x:v>46218</x:v>
      </x:c>
      <x:c r="J1747" s="3" t="n">
        <x:v>46580</x:v>
      </x:c>
      <x:c r="K174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8">
      <x:c r="A1748" t="str">
        <x:v>SQL Server 2014</x:v>
      </x:c>
      <x:c r="B1748" t="str">
        <x:v>Express</x:v>
      </x:c>
      <x:c r="C1748" t="str">
        <x:v>Original Release</x:v>
      </x:c>
      <x:c r="D1748" t="str">
        <x:v>Fixed</x:v>
      </x:c>
      <x:c r="E1748" s="3" t="n">
        <x:v>41795</x:v>
      </x:c>
      <x:c r="F1748" s="3" t="n">
        <x:v>43655</x:v>
      </x:c>
      <x:c r="G1748" s="3" t="n">
        <x:v>45482</x:v>
      </x:c>
      <x:c r="H1748" s="3" t="n">
        <x:v/>
      </x:c>
      <x:c r="I1748" s="3" t="n">
        <x:v>41795</x:v>
      </x:c>
      <x:c r="J1748" s="3" t="n">
        <x:v>42563</x:v>
      </x:c>
      <x:c r="K174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9">
      <x:c r="A1749" t="str">
        <x:v>SQL Server 2014</x:v>
      </x:c>
      <x:c r="B1749" t="str">
        <x:v>Express</x:v>
      </x:c>
      <x:c r="C1749" t="str">
        <x:v>Service Pack 1</x:v>
      </x:c>
      <x:c r="D1749" t="str">
        <x:v>Fixed</x:v>
      </x:c>
      <x:c r="E1749" s="3" t="n">
        <x:v>41795</x:v>
      </x:c>
      <x:c r="F1749" s="3" t="n">
        <x:v>43655</x:v>
      </x:c>
      <x:c r="G1749" s="3" t="n">
        <x:v>45482</x:v>
      </x:c>
      <x:c r="H1749" s="3" t="n">
        <x:v/>
      </x:c>
      <x:c r="I1749" s="3" t="n">
        <x:v>42108</x:v>
      </x:c>
      <x:c r="J1749" s="3" t="n">
        <x:v>43018</x:v>
      </x:c>
      <x:c r="K174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0">
      <x:c r="A1750" t="str">
        <x:v>SQL Server 2014</x:v>
      </x:c>
      <x:c r="B1750" t="str">
        <x:v>Express</x:v>
      </x:c>
      <x:c r="C1750" t="str">
        <x:v>Service Pack 2</x:v>
      </x:c>
      <x:c r="D1750" t="str">
        <x:v>Fixed</x:v>
      </x:c>
      <x:c r="E1750" s="3" t="n">
        <x:v>41795</x:v>
      </x:c>
      <x:c r="F1750" s="3" t="n">
        <x:v>43655</x:v>
      </x:c>
      <x:c r="G1750" s="3" t="n">
        <x:v>45482</x:v>
      </x:c>
      <x:c r="H1750" s="3" t="n">
        <x:v/>
      </x:c>
      <x:c r="I1750" s="3" t="n">
        <x:v>42565</x:v>
      </x:c>
      <x:c r="J1750" s="3" t="n">
        <x:v>43844</x:v>
      </x:c>
      <x:c r="K175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1">
      <x:c r="A1751" t="str">
        <x:v>SQL Server 2014</x:v>
      </x:c>
      <x:c r="B1751" t="str">
        <x:v>Express</x:v>
      </x:c>
      <x:c r="C1751" t="str">
        <x:v>Service Pack 3</x:v>
      </x:c>
      <x:c r="D1751" t="str">
        <x:v>Fixed</x:v>
      </x:c>
      <x:c r="E1751" s="3" t="n">
        <x:v>41795</x:v>
      </x:c>
      <x:c r="F1751" s="3" t="n">
        <x:v>43655</x:v>
      </x:c>
      <x:c r="G1751" s="3" t="n">
        <x:v>45482</x:v>
      </x:c>
      <x:c r="H1751" s="3" t="n">
        <x:v/>
      </x:c>
      <x:c r="I1751" s="3" t="n">
        <x:v>43403</x:v>
      </x:c>
      <x:c r="J1751" s="3" t="n">
        <x:v>45482</x:v>
      </x:c>
      <x:c r="K175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2">
      <x:c r="A1752" t="str">
        <x:v>SQL Server 2014</x:v>
      </x:c>
      <x:c r="B1752" t="str">
        <x:v>Express</x:v>
      </x:c>
      <x:c r="C1752" t="str">
        <x:v>Extended Security Updates Year 1</x:v>
      </x:c>
      <x:c r="D1752" t="str">
        <x:v>Fixed</x:v>
      </x:c>
      <x:c r="E1752" s="3" t="n">
        <x:v>41795</x:v>
      </x:c>
      <x:c r="F1752" s="3" t="n">
        <x:v>43655</x:v>
      </x:c>
      <x:c r="G1752" s="3" t="n">
        <x:v>45482</x:v>
      </x:c>
      <x:c r="H1752" s="3" t="n">
        <x:v/>
      </x:c>
      <x:c r="I1752" s="3" t="n">
        <x:v>45483</x:v>
      </x:c>
      <x:c r="J1752" s="3" t="n">
        <x:v>45846</x:v>
      </x:c>
      <x:c r="K17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3">
      <x:c r="A1753" t="str">
        <x:v>SQL Server 2014</x:v>
      </x:c>
      <x:c r="B1753" t="str">
        <x:v>Express</x:v>
      </x:c>
      <x:c r="C1753" t="str">
        <x:v>Extended Security Updates Year 2</x:v>
      </x:c>
      <x:c r="D1753" t="str">
        <x:v>Fixed</x:v>
      </x:c>
      <x:c r="E1753" s="3" t="n">
        <x:v>41795</x:v>
      </x:c>
      <x:c r="F1753" s="3" t="n">
        <x:v>43655</x:v>
      </x:c>
      <x:c r="G1753" s="3" t="n">
        <x:v>45482</x:v>
      </x:c>
      <x:c r="H1753" s="3" t="n">
        <x:v/>
      </x:c>
      <x:c r="I1753" s="3" t="n">
        <x:v>45847</x:v>
      </x:c>
      <x:c r="J1753" s="3" t="n">
        <x:v>46217</x:v>
      </x:c>
      <x:c r="K175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4">
      <x:c r="A1754" t="str">
        <x:v>SQL Server 2014</x:v>
      </x:c>
      <x:c r="B1754" t="str">
        <x:v>Express</x:v>
      </x:c>
      <x:c r="C1754" t="str">
        <x:v>Extended Security Updates Year 3</x:v>
      </x:c>
      <x:c r="D1754" t="str">
        <x:v>Fixed</x:v>
      </x:c>
      <x:c r="E1754" s="3" t="n">
        <x:v>41795</x:v>
      </x:c>
      <x:c r="F1754" s="3" t="n">
        <x:v>43655</x:v>
      </x:c>
      <x:c r="G1754" s="3" t="n">
        <x:v>45482</x:v>
      </x:c>
      <x:c r="H1754" s="3" t="n">
        <x:v/>
      </x:c>
      <x:c r="I1754" s="3" t="n">
        <x:v>46218</x:v>
      </x:c>
      <x:c r="J1754" s="3" t="n">
        <x:v>46580</x:v>
      </x:c>
      <x:c r="K175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5">
      <x:c r="A1755" t="str">
        <x:v>SQL Server 2014</x:v>
      </x:c>
      <x:c r="B1755" t="str">
        <x:v>Standard</x:v>
      </x:c>
      <x:c r="C1755" t="str">
        <x:v>Original Release</x:v>
      </x:c>
      <x:c r="D1755" t="str">
        <x:v>Fixed</x:v>
      </x:c>
      <x:c r="E1755" s="3" t="n">
        <x:v>41795</x:v>
      </x:c>
      <x:c r="F1755" s="3" t="n">
        <x:v>43655</x:v>
      </x:c>
      <x:c r="G1755" s="3" t="n">
        <x:v>45482</x:v>
      </x:c>
      <x:c r="H1755" s="3" t="n">
        <x:v/>
      </x:c>
      <x:c r="I1755" s="3" t="n">
        <x:v>41795</x:v>
      </x:c>
      <x:c r="J1755" s="3" t="n">
        <x:v>42563</x:v>
      </x:c>
      <x:c r="K175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6">
      <x:c r="A1756" t="str">
        <x:v>SQL Server 2014</x:v>
      </x:c>
      <x:c r="B1756" t="str">
        <x:v>Standard</x:v>
      </x:c>
      <x:c r="C1756" t="str">
        <x:v>Service Pack 1</x:v>
      </x:c>
      <x:c r="D1756" t="str">
        <x:v>Fixed</x:v>
      </x:c>
      <x:c r="E1756" s="3" t="n">
        <x:v>41795</x:v>
      </x:c>
      <x:c r="F1756" s="3" t="n">
        <x:v>43655</x:v>
      </x:c>
      <x:c r="G1756" s="3" t="n">
        <x:v>45482</x:v>
      </x:c>
      <x:c r="H1756" s="3" t="n">
        <x:v/>
      </x:c>
      <x:c r="I1756" s="3" t="n">
        <x:v>42108</x:v>
      </x:c>
      <x:c r="J1756" s="3" t="n">
        <x:v>43018</x:v>
      </x:c>
      <x:c r="K175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7">
      <x:c r="A1757" t="str">
        <x:v>SQL Server 2014</x:v>
      </x:c>
      <x:c r="B1757" t="str">
        <x:v>Standard</x:v>
      </x:c>
      <x:c r="C1757" t="str">
        <x:v>Service Pack 2</x:v>
      </x:c>
      <x:c r="D1757" t="str">
        <x:v>Fixed</x:v>
      </x:c>
      <x:c r="E1757" s="3" t="n">
        <x:v>41795</x:v>
      </x:c>
      <x:c r="F1757" s="3" t="n">
        <x:v>43655</x:v>
      </x:c>
      <x:c r="G1757" s="3" t="n">
        <x:v>45482</x:v>
      </x:c>
      <x:c r="H1757" s="3" t="n">
        <x:v/>
      </x:c>
      <x:c r="I1757" s="3" t="n">
        <x:v>42565</x:v>
      </x:c>
      <x:c r="J1757" s="3" t="n">
        <x:v>43844</x:v>
      </x:c>
      <x:c r="K175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8">
      <x:c r="A1758" t="str">
        <x:v>SQL Server 2014</x:v>
      </x:c>
      <x:c r="B1758" t="str">
        <x:v>Standard</x:v>
      </x:c>
      <x:c r="C1758" t="str">
        <x:v>Service Pack 3</x:v>
      </x:c>
      <x:c r="D1758" t="str">
        <x:v>Fixed</x:v>
      </x:c>
      <x:c r="E1758" s="3" t="n">
        <x:v>41795</x:v>
      </x:c>
      <x:c r="F1758" s="3" t="n">
        <x:v>43655</x:v>
      </x:c>
      <x:c r="G1758" s="3" t="n">
        <x:v>45482</x:v>
      </x:c>
      <x:c r="H1758" s="3" t="n">
        <x:v/>
      </x:c>
      <x:c r="I1758" s="3" t="n">
        <x:v>43403</x:v>
      </x:c>
      <x:c r="J1758" s="3" t="n">
        <x:v>45482</x:v>
      </x:c>
      <x:c r="K175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9">
      <x:c r="A1759" t="str">
        <x:v>SQL Server 2014</x:v>
      </x:c>
      <x:c r="B1759" t="str">
        <x:v>Standard</x:v>
      </x:c>
      <x:c r="C1759" t="str">
        <x:v>Extended Security Updates Year 1</x:v>
      </x:c>
      <x:c r="D1759" t="str">
        <x:v>Fixed</x:v>
      </x:c>
      <x:c r="E1759" s="3" t="n">
        <x:v>41795</x:v>
      </x:c>
      <x:c r="F1759" s="3" t="n">
        <x:v>43655</x:v>
      </x:c>
      <x:c r="G1759" s="3" t="n">
        <x:v>45482</x:v>
      </x:c>
      <x:c r="H1759" s="3" t="n">
        <x:v/>
      </x:c>
      <x:c r="I1759" s="3" t="n">
        <x:v>45483</x:v>
      </x:c>
      <x:c r="J1759" s="3" t="n">
        <x:v>45846</x:v>
      </x:c>
      <x:c r="K175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0">
      <x:c r="A1760" t="str">
        <x:v>SQL Server 2014</x:v>
      </x:c>
      <x:c r="B1760" t="str">
        <x:v>Standard</x:v>
      </x:c>
      <x:c r="C1760" t="str">
        <x:v>Extended Security Updates Year 2</x:v>
      </x:c>
      <x:c r="D1760" t="str">
        <x:v>Fixed</x:v>
      </x:c>
      <x:c r="E1760" s="3" t="n">
        <x:v>41795</x:v>
      </x:c>
      <x:c r="F1760" s="3" t="n">
        <x:v>43655</x:v>
      </x:c>
      <x:c r="G1760" s="3" t="n">
        <x:v>45482</x:v>
      </x:c>
      <x:c r="H1760" s="3" t="n">
        <x:v/>
      </x:c>
      <x:c r="I1760" s="3" t="n">
        <x:v>45847</x:v>
      </x:c>
      <x:c r="J1760" s="3" t="n">
        <x:v>46217</x:v>
      </x:c>
      <x:c r="K176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1">
      <x:c r="A1761" t="str">
        <x:v>SQL Server 2014</x:v>
      </x:c>
      <x:c r="B1761" t="str">
        <x:v>Standard</x:v>
      </x:c>
      <x:c r="C1761" t="str">
        <x:v>Extended Security Updates Year 3</x:v>
      </x:c>
      <x:c r="D1761" t="str">
        <x:v>Fixed</x:v>
      </x:c>
      <x:c r="E1761" s="3" t="n">
        <x:v>41795</x:v>
      </x:c>
      <x:c r="F1761" s="3" t="n">
        <x:v>43655</x:v>
      </x:c>
      <x:c r="G1761" s="3" t="n">
        <x:v>45482</x:v>
      </x:c>
      <x:c r="H1761" s="3" t="n">
        <x:v/>
      </x:c>
      <x:c r="I1761" s="3" t="n">
        <x:v>46218</x:v>
      </x:c>
      <x:c r="J1761" s="3" t="n">
        <x:v>46580</x:v>
      </x:c>
      <x:c r="K176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2">
      <x:c r="A1762" t="str">
        <x:v>SQL Server 2014</x:v>
      </x:c>
      <x:c r="B1762" t="str">
        <x:v>Web</x:v>
      </x:c>
      <x:c r="C1762" t="str">
        <x:v>Original Release</x:v>
      </x:c>
      <x:c r="D1762" t="str">
        <x:v>Fixed</x:v>
      </x:c>
      <x:c r="E1762" s="3" t="n">
        <x:v>41795</x:v>
      </x:c>
      <x:c r="F1762" s="3" t="n">
        <x:v>43655</x:v>
      </x:c>
      <x:c r="G1762" s="3" t="n">
        <x:v>45482</x:v>
      </x:c>
      <x:c r="H1762" s="3" t="n">
        <x:v/>
      </x:c>
      <x:c r="I1762" s="3" t="n">
        <x:v>41795</x:v>
      </x:c>
      <x:c r="J1762" s="3" t="n">
        <x:v>42563</x:v>
      </x:c>
      <x:c r="K176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3">
      <x:c r="A1763" t="str">
        <x:v>SQL Server 2014</x:v>
      </x:c>
      <x:c r="B1763" t="str">
        <x:v>Web</x:v>
      </x:c>
      <x:c r="C1763" t="str">
        <x:v>Service Pack 1</x:v>
      </x:c>
      <x:c r="D1763" t="str">
        <x:v>Fixed</x:v>
      </x:c>
      <x:c r="E1763" s="3" t="n">
        <x:v>41795</x:v>
      </x:c>
      <x:c r="F1763" s="3" t="n">
        <x:v>43655</x:v>
      </x:c>
      <x:c r="G1763" s="3" t="n">
        <x:v>45482</x:v>
      </x:c>
      <x:c r="H1763" s="3" t="n">
        <x:v/>
      </x:c>
      <x:c r="I1763" s="3" t="n">
        <x:v>42108</x:v>
      </x:c>
      <x:c r="J1763" s="3" t="n">
        <x:v>43018</x:v>
      </x:c>
      <x:c r="K176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4">
      <x:c r="A1764" t="str">
        <x:v>SQL Server 2014</x:v>
      </x:c>
      <x:c r="B1764" t="str">
        <x:v>Web</x:v>
      </x:c>
      <x:c r="C1764" t="str">
        <x:v>Service Pack 2</x:v>
      </x:c>
      <x:c r="D1764" t="str">
        <x:v>Fixed</x:v>
      </x:c>
      <x:c r="E1764" s="3" t="n">
        <x:v>41795</x:v>
      </x:c>
      <x:c r="F1764" s="3" t="n">
        <x:v>43655</x:v>
      </x:c>
      <x:c r="G1764" s="3" t="n">
        <x:v>45482</x:v>
      </x:c>
      <x:c r="H1764" s="3" t="n">
        <x:v/>
      </x:c>
      <x:c r="I1764" s="3" t="n">
        <x:v>42565</x:v>
      </x:c>
      <x:c r="J1764" s="3" t="n">
        <x:v>43844</x:v>
      </x:c>
      <x:c r="K176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5">
      <x:c r="A1765" t="str">
        <x:v>SQL Server 2014</x:v>
      </x:c>
      <x:c r="B1765" t="str">
        <x:v>Web</x:v>
      </x:c>
      <x:c r="C1765" t="str">
        <x:v>Service Pack 3</x:v>
      </x:c>
      <x:c r="D1765" t="str">
        <x:v>Fixed</x:v>
      </x:c>
      <x:c r="E1765" s="3" t="n">
        <x:v>41795</x:v>
      </x:c>
      <x:c r="F1765" s="3" t="n">
        <x:v>43655</x:v>
      </x:c>
      <x:c r="G1765" s="3" t="n">
        <x:v>45482</x:v>
      </x:c>
      <x:c r="H1765" s="3" t="n">
        <x:v/>
      </x:c>
      <x:c r="I1765" s="3" t="n">
        <x:v>43403</x:v>
      </x:c>
      <x:c r="J1765" s="3" t="n">
        <x:v>45482</x:v>
      </x:c>
      <x:c r="K176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6">
      <x:c r="A1766" t="str">
        <x:v>SQL Server 2014</x:v>
      </x:c>
      <x:c r="B1766" t="str">
        <x:v>Web</x:v>
      </x:c>
      <x:c r="C1766" t="str">
        <x:v>Extended Security Updates Year 1</x:v>
      </x:c>
      <x:c r="D1766" t="str">
        <x:v>Fixed</x:v>
      </x:c>
      <x:c r="E1766" s="3" t="n">
        <x:v>41795</x:v>
      </x:c>
      <x:c r="F1766" s="3" t="n">
        <x:v>43655</x:v>
      </x:c>
      <x:c r="G1766" s="3" t="n">
        <x:v>45482</x:v>
      </x:c>
      <x:c r="H1766" s="3" t="n">
        <x:v/>
      </x:c>
      <x:c r="I1766" s="3" t="n">
        <x:v>45483</x:v>
      </x:c>
      <x:c r="J1766" s="3" t="n">
        <x:v>45846</x:v>
      </x:c>
      <x:c r="K176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7">
      <x:c r="A1767" t="str">
        <x:v>SQL Server 2014</x:v>
      </x:c>
      <x:c r="B1767" t="str">
        <x:v>Web</x:v>
      </x:c>
      <x:c r="C1767" t="str">
        <x:v>Extended Security Updates Year 2</x:v>
      </x:c>
      <x:c r="D1767" t="str">
        <x:v>Fixed</x:v>
      </x:c>
      <x:c r="E1767" s="3" t="n">
        <x:v>41795</x:v>
      </x:c>
      <x:c r="F1767" s="3" t="n">
        <x:v>43655</x:v>
      </x:c>
      <x:c r="G1767" s="3" t="n">
        <x:v>45482</x:v>
      </x:c>
      <x:c r="H1767" s="3" t="n">
        <x:v/>
      </x:c>
      <x:c r="I1767" s="3" t="n">
        <x:v>45847</x:v>
      </x:c>
      <x:c r="J1767" s="3" t="n">
        <x:v>46217</x:v>
      </x:c>
      <x:c r="K176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8">
      <x:c r="A1768" t="str">
        <x:v>SQL Server 2014</x:v>
      </x:c>
      <x:c r="B1768" t="str">
        <x:v>Web</x:v>
      </x:c>
      <x:c r="C1768" t="str">
        <x:v>Extended Security Updates Year 3</x:v>
      </x:c>
      <x:c r="D1768" t="str">
        <x:v>Fixed</x:v>
      </x:c>
      <x:c r="E1768" s="3" t="n">
        <x:v>41795</x:v>
      </x:c>
      <x:c r="F1768" s="3" t="n">
        <x:v>43655</x:v>
      </x:c>
      <x:c r="G1768" s="3" t="n">
        <x:v>45482</x:v>
      </x:c>
      <x:c r="H1768" s="3" t="n">
        <x:v/>
      </x:c>
      <x:c r="I1768" s="3" t="n">
        <x:v>46218</x:v>
      </x:c>
      <x:c r="J1768" s="3" t="n">
        <x:v>46580</x:v>
      </x:c>
      <x:c r="K176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69">
      <x:c r="A1769" t="str">
        <x:v>SQL Server 2016</x:v>
      </x:c>
      <x:c r="B1769" t="str">
        <x:v>Developer</x:v>
      </x:c>
      <x:c r="C1769" t="str">
        <x:v>Original Release</x:v>
      </x:c>
      <x:c r="D1769" t="str">
        <x:v>Fixed</x:v>
      </x:c>
      <x:c r="E1769" s="3" t="n">
        <x:v>42522</x:v>
      </x:c>
      <x:c r="F1769" s="3" t="n">
        <x:v>44390</x:v>
      </x:c>
      <x:c r="G1769" s="3" t="n">
        <x:v>46217</x:v>
      </x:c>
      <x:c r="H1769" s="3" t="n">
        <x:v/>
      </x:c>
      <x:c r="I1769" s="3" t="n">
        <x:v>42522</x:v>
      </x:c>
      <x:c r="J1769" s="3" t="n">
        <x:v>43109</x:v>
      </x:c>
      <x:c r="K176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0">
      <x:c r="A1770" t="str">
        <x:v>SQL Server 2016</x:v>
      </x:c>
      <x:c r="B1770" t="str">
        <x:v>Developer</x:v>
      </x:c>
      <x:c r="C1770" t="str">
        <x:v>Service Pack 1</x:v>
      </x:c>
      <x:c r="D1770" t="str">
        <x:v>Fixed</x:v>
      </x:c>
      <x:c r="E1770" s="3" t="n">
        <x:v>42522</x:v>
      </x:c>
      <x:c r="F1770" s="3" t="n">
        <x:v>44390</x:v>
      </x:c>
      <x:c r="G1770" s="3" t="n">
        <x:v>46217</x:v>
      </x:c>
      <x:c r="H1770" s="3" t="n">
        <x:v/>
      </x:c>
      <x:c r="I1770" s="3" t="n">
        <x:v>42690</x:v>
      </x:c>
      <x:c r="J1770" s="3" t="n">
        <x:v>43655</x:v>
      </x:c>
      <x:c r="K177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1">
      <x:c r="A1771" t="str">
        <x:v>SQL Server 2016</x:v>
      </x:c>
      <x:c r="B1771" t="str">
        <x:v>Developer</x:v>
      </x:c>
      <x:c r="C1771" t="str">
        <x:v>Service Pack 2</x:v>
      </x:c>
      <x:c r="D1771" t="str">
        <x:v>Fixed</x:v>
      </x:c>
      <x:c r="E1771" s="3" t="n">
        <x:v>42522</x:v>
      </x:c>
      <x:c r="F1771" s="3" t="n">
        <x:v>44390</x:v>
      </x:c>
      <x:c r="G1771" s="3" t="n">
        <x:v>46217</x:v>
      </x:c>
      <x:c r="H1771" s="3" t="n">
        <x:v/>
      </x:c>
      <x:c r="I1771" s="3" t="n">
        <x:v>43214</x:v>
      </x:c>
      <x:c r="J1771" s="3" t="n">
        <x:v>44845</x:v>
      </x:c>
      <x:c r="K177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2">
      <x:c r="A1772" t="str">
        <x:v>SQL Server 2016</x:v>
      </x:c>
      <x:c r="B1772" t="str">
        <x:v>Developer</x:v>
      </x:c>
      <x:c r="C1772" t="str">
        <x:v>Service Pack 3</x:v>
      </x:c>
      <x:c r="D1772" t="str">
        <x:v>Fixed</x:v>
      </x:c>
      <x:c r="E1772" s="3" t="n">
        <x:v>42522</x:v>
      </x:c>
      <x:c r="F1772" s="3" t="n">
        <x:v>44390</x:v>
      </x:c>
      <x:c r="G1772" s="3" t="n">
        <x:v>46217</x:v>
      </x:c>
      <x:c r="H1772" s="3" t="n">
        <x:v/>
      </x:c>
      <x:c r="I1772" s="3" t="n">
        <x:v>44454</x:v>
      </x:c>
      <x:c r="J1772" s="3" t="n">
        <x:v>46217</x:v>
      </x:c>
      <x:c r="K177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3">
      <x:c r="A1773" t="str">
        <x:v>SQL Server 2016</x:v>
      </x:c>
      <x:c r="B1773" t="str">
        <x:v>Enterprise</x:v>
      </x:c>
      <x:c r="C1773" t="str">
        <x:v>Original Release</x:v>
      </x:c>
      <x:c r="D1773" t="str">
        <x:v>Fixed</x:v>
      </x:c>
      <x:c r="E1773" s="3" t="n">
        <x:v>42522</x:v>
      </x:c>
      <x:c r="F1773" s="3" t="n">
        <x:v>44390</x:v>
      </x:c>
      <x:c r="G1773" s="3" t="n">
        <x:v>46217</x:v>
      </x:c>
      <x:c r="H1773" s="3" t="n">
        <x:v/>
      </x:c>
      <x:c r="I1773" s="3" t="n">
        <x:v>42522</x:v>
      </x:c>
      <x:c r="J1773" s="3" t="n">
        <x:v>43109</x:v>
      </x:c>
      <x:c r="K177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4">
      <x:c r="A1774" t="str">
        <x:v>SQL Server 2016</x:v>
      </x:c>
      <x:c r="B1774" t="str">
        <x:v>Enterprise</x:v>
      </x:c>
      <x:c r="C1774" t="str">
        <x:v>Service Pack 1</x:v>
      </x:c>
      <x:c r="D1774" t="str">
        <x:v>Fixed</x:v>
      </x:c>
      <x:c r="E1774" s="3" t="n">
        <x:v>42522</x:v>
      </x:c>
      <x:c r="F1774" s="3" t="n">
        <x:v>44390</x:v>
      </x:c>
      <x:c r="G1774" s="3" t="n">
        <x:v>46217</x:v>
      </x:c>
      <x:c r="H1774" s="3" t="n">
        <x:v/>
      </x:c>
      <x:c r="I1774" s="3" t="n">
        <x:v>42690</x:v>
      </x:c>
      <x:c r="J1774" s="3" t="n">
        <x:v>43655</x:v>
      </x:c>
      <x:c r="K177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5">
      <x:c r="A1775" t="str">
        <x:v>SQL Server 2016</x:v>
      </x:c>
      <x:c r="B1775" t="str">
        <x:v>Enterprise</x:v>
      </x:c>
      <x:c r="C1775" t="str">
        <x:v>Service Pack 2</x:v>
      </x:c>
      <x:c r="D1775" t="str">
        <x:v>Fixed</x:v>
      </x:c>
      <x:c r="E1775" s="3" t="n">
        <x:v>42522</x:v>
      </x:c>
      <x:c r="F1775" s="3" t="n">
        <x:v>44390</x:v>
      </x:c>
      <x:c r="G1775" s="3" t="n">
        <x:v>46217</x:v>
      </x:c>
      <x:c r="H1775" s="3" t="n">
        <x:v/>
      </x:c>
      <x:c r="I1775" s="3" t="n">
        <x:v>43214</x:v>
      </x:c>
      <x:c r="J1775" s="3" t="n">
        <x:v>44845</x:v>
      </x:c>
      <x:c r="K177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6">
      <x:c r="A1776" t="str">
        <x:v>SQL Server 2016</x:v>
      </x:c>
      <x:c r="B1776" t="str">
        <x:v>Enterprise</x:v>
      </x:c>
      <x:c r="C1776" t="str">
        <x:v>Service Pack 3</x:v>
      </x:c>
      <x:c r="D1776" t="str">
        <x:v>Fixed</x:v>
      </x:c>
      <x:c r="E1776" s="3" t="n">
        <x:v>42522</x:v>
      </x:c>
      <x:c r="F1776" s="3" t="n">
        <x:v>44390</x:v>
      </x:c>
      <x:c r="G1776" s="3" t="n">
        <x:v>46217</x:v>
      </x:c>
      <x:c r="H1776" s="3" t="n">
        <x:v/>
      </x:c>
      <x:c r="I1776" s="3" t="n">
        <x:v>44454</x:v>
      </x:c>
      <x:c r="J1776" s="3" t="n">
        <x:v>46217</x:v>
      </x:c>
      <x:c r="K17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7">
      <x:c r="A1777" t="str">
        <x:v>SQL Server 2016</x:v>
      </x:c>
      <x:c r="B1777" t="str">
        <x:v>Enterprise Core</x:v>
      </x:c>
      <x:c r="C1777" t="str">
        <x:v>Original Release</x:v>
      </x:c>
      <x:c r="D1777" t="str">
        <x:v>Fixed</x:v>
      </x:c>
      <x:c r="E1777" s="3" t="n">
        <x:v>42522</x:v>
      </x:c>
      <x:c r="F1777" s="3" t="n">
        <x:v>44390</x:v>
      </x:c>
      <x:c r="G1777" s="3" t="n">
        <x:v>46217</x:v>
      </x:c>
      <x:c r="H1777" s="3" t="n">
        <x:v/>
      </x:c>
      <x:c r="I1777" s="3" t="n">
        <x:v>42522</x:v>
      </x:c>
      <x:c r="J1777" s="3" t="n">
        <x:v>43109</x:v>
      </x:c>
      <x:c r="K17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8">
      <x:c r="A1778" t="str">
        <x:v>SQL Server 2016</x:v>
      </x:c>
      <x:c r="B1778" t="str">
        <x:v>Enterprise Core</x:v>
      </x:c>
      <x:c r="C1778" t="str">
        <x:v>Service Pack 1</x:v>
      </x:c>
      <x:c r="D1778" t="str">
        <x:v>Fixed</x:v>
      </x:c>
      <x:c r="E1778" s="3" t="n">
        <x:v>42522</x:v>
      </x:c>
      <x:c r="F1778" s="3" t="n">
        <x:v>44390</x:v>
      </x:c>
      <x:c r="G1778" s="3" t="n">
        <x:v>46217</x:v>
      </x:c>
      <x:c r="H1778" s="3" t="n">
        <x:v/>
      </x:c>
      <x:c r="I1778" s="3" t="n">
        <x:v>42690</x:v>
      </x:c>
      <x:c r="J1778" s="3" t="n">
        <x:v>43655</x:v>
      </x:c>
      <x:c r="K177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9">
      <x:c r="A1779" t="str">
        <x:v>SQL Server 2016</x:v>
      </x:c>
      <x:c r="B1779" t="str">
        <x:v>Enterprise Core</x:v>
      </x:c>
      <x:c r="C1779" t="str">
        <x:v>Service Pack 2</x:v>
      </x:c>
      <x:c r="D1779" t="str">
        <x:v>Fixed</x:v>
      </x:c>
      <x:c r="E1779" s="3" t="n">
        <x:v>42522</x:v>
      </x:c>
      <x:c r="F1779" s="3" t="n">
        <x:v>44390</x:v>
      </x:c>
      <x:c r="G1779" s="3" t="n">
        <x:v>46217</x:v>
      </x:c>
      <x:c r="H1779" s="3" t="n">
        <x:v/>
      </x:c>
      <x:c r="I1779" s="3" t="n">
        <x:v>43214</x:v>
      </x:c>
      <x:c r="J1779" s="3" t="n">
        <x:v>44845</x:v>
      </x:c>
      <x:c r="K177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0">
      <x:c r="A1780" t="str">
        <x:v>SQL Server 2016</x:v>
      </x:c>
      <x:c r="B1780" t="str">
        <x:v>Enterprise Core</x:v>
      </x:c>
      <x:c r="C1780" t="str">
        <x:v>Service Pack 3</x:v>
      </x:c>
      <x:c r="D1780" t="str">
        <x:v>Fixed</x:v>
      </x:c>
      <x:c r="E1780" s="3" t="n">
        <x:v>42522</x:v>
      </x:c>
      <x:c r="F1780" s="3" t="n">
        <x:v>44390</x:v>
      </x:c>
      <x:c r="G1780" s="3" t="n">
        <x:v>46217</x:v>
      </x:c>
      <x:c r="H1780" s="3" t="n">
        <x:v/>
      </x:c>
      <x:c r="I1780" s="3" t="n">
        <x:v>44454</x:v>
      </x:c>
      <x:c r="J1780" s="3" t="n">
        <x:v>46217</x:v>
      </x:c>
      <x:c r="K178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1">
      <x:c r="A1781" t="str">
        <x:v>SQL Server 2016</x:v>
      </x:c>
      <x:c r="B1781" t="str">
        <x:v>Express</x:v>
      </x:c>
      <x:c r="C1781" t="str">
        <x:v>Original Release</x:v>
      </x:c>
      <x:c r="D1781" t="str">
        <x:v>Fixed</x:v>
      </x:c>
      <x:c r="E1781" s="3" t="n">
        <x:v>42522</x:v>
      </x:c>
      <x:c r="F1781" s="3" t="n">
        <x:v>44390</x:v>
      </x:c>
      <x:c r="G1781" s="3" t="n">
        <x:v>46217</x:v>
      </x:c>
      <x:c r="H1781" s="3" t="n">
        <x:v/>
      </x:c>
      <x:c r="I1781" s="3" t="n">
        <x:v>42522</x:v>
      </x:c>
      <x:c r="J1781" s="3" t="n">
        <x:v>43109</x:v>
      </x:c>
      <x:c r="K178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2">
      <x:c r="A1782" t="str">
        <x:v>SQL Server 2016</x:v>
      </x:c>
      <x:c r="B1782" t="str">
        <x:v>Express</x:v>
      </x:c>
      <x:c r="C1782" t="str">
        <x:v>Service Pack 1</x:v>
      </x:c>
      <x:c r="D1782" t="str">
        <x:v>Fixed</x:v>
      </x:c>
      <x:c r="E1782" s="3" t="n">
        <x:v>42522</x:v>
      </x:c>
      <x:c r="F1782" s="3" t="n">
        <x:v>44390</x:v>
      </x:c>
      <x:c r="G1782" s="3" t="n">
        <x:v>46217</x:v>
      </x:c>
      <x:c r="H1782" s="3" t="n">
        <x:v/>
      </x:c>
      <x:c r="I1782" s="3" t="n">
        <x:v>42690</x:v>
      </x:c>
      <x:c r="J1782" s="3" t="n">
        <x:v>43655</x:v>
      </x:c>
      <x:c r="K178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3">
      <x:c r="A1783" t="str">
        <x:v>SQL Server 2016</x:v>
      </x:c>
      <x:c r="B1783" t="str">
        <x:v>Express</x:v>
      </x:c>
      <x:c r="C1783" t="str">
        <x:v>Service Pack 2</x:v>
      </x:c>
      <x:c r="D1783" t="str">
        <x:v>Fixed</x:v>
      </x:c>
      <x:c r="E1783" s="3" t="n">
        <x:v>42522</x:v>
      </x:c>
      <x:c r="F1783" s="3" t="n">
        <x:v>44390</x:v>
      </x:c>
      <x:c r="G1783" s="3" t="n">
        <x:v>46217</x:v>
      </x:c>
      <x:c r="H1783" s="3" t="n">
        <x:v/>
      </x:c>
      <x:c r="I1783" s="3" t="n">
        <x:v>43214</x:v>
      </x:c>
      <x:c r="J1783" s="3" t="n">
        <x:v>44845</x:v>
      </x:c>
      <x:c r="K178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4">
      <x:c r="A1784" t="str">
        <x:v>SQL Server 2016</x:v>
      </x:c>
      <x:c r="B1784" t="str">
        <x:v>Express</x:v>
      </x:c>
      <x:c r="C1784" t="str">
        <x:v>Service Pack 3</x:v>
      </x:c>
      <x:c r="D1784" t="str">
        <x:v>Fixed</x:v>
      </x:c>
      <x:c r="E1784" s="3" t="n">
        <x:v>42522</x:v>
      </x:c>
      <x:c r="F1784" s="3" t="n">
        <x:v>44390</x:v>
      </x:c>
      <x:c r="G1784" s="3" t="n">
        <x:v>46217</x:v>
      </x:c>
      <x:c r="H1784" s="3" t="n">
        <x:v/>
      </x:c>
      <x:c r="I1784" s="3" t="n">
        <x:v>44454</x:v>
      </x:c>
      <x:c r="J1784" s="3" t="n">
        <x:v>46217</x:v>
      </x:c>
      <x:c r="K178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5">
      <x:c r="A1785" t="str">
        <x:v>SQL Server 2016</x:v>
      </x:c>
      <x:c r="B1785" t="str">
        <x:v>Standard</x:v>
      </x:c>
      <x:c r="C1785" t="str">
        <x:v>Original Release</x:v>
      </x:c>
      <x:c r="D1785" t="str">
        <x:v>Fixed</x:v>
      </x:c>
      <x:c r="E1785" s="3" t="n">
        <x:v>42522</x:v>
      </x:c>
      <x:c r="F1785" s="3" t="n">
        <x:v>44390</x:v>
      </x:c>
      <x:c r="G1785" s="3" t="n">
        <x:v>46217</x:v>
      </x:c>
      <x:c r="H1785" s="3" t="n">
        <x:v/>
      </x:c>
      <x:c r="I1785" s="3" t="n">
        <x:v>42522</x:v>
      </x:c>
      <x:c r="J1785" s="3" t="n">
        <x:v>43109</x:v>
      </x:c>
      <x:c r="K178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6">
      <x:c r="A1786" t="str">
        <x:v>SQL Server 2016</x:v>
      </x:c>
      <x:c r="B1786" t="str">
        <x:v>Standard</x:v>
      </x:c>
      <x:c r="C1786" t="str">
        <x:v>Service Pack 1</x:v>
      </x:c>
      <x:c r="D1786" t="str">
        <x:v>Fixed</x:v>
      </x:c>
      <x:c r="E1786" s="3" t="n">
        <x:v>42522</x:v>
      </x:c>
      <x:c r="F1786" s="3" t="n">
        <x:v>44390</x:v>
      </x:c>
      <x:c r="G1786" s="3" t="n">
        <x:v>46217</x:v>
      </x:c>
      <x:c r="H1786" s="3" t="n">
        <x:v/>
      </x:c>
      <x:c r="I1786" s="3" t="n">
        <x:v>42690</x:v>
      </x:c>
      <x:c r="J1786" s="3" t="n">
        <x:v>43655</x:v>
      </x:c>
      <x:c r="K178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7">
      <x:c r="A1787" t="str">
        <x:v>SQL Server 2016</x:v>
      </x:c>
      <x:c r="B1787" t="str">
        <x:v>Standard</x:v>
      </x:c>
      <x:c r="C1787" t="str">
        <x:v>Service Pack 2</x:v>
      </x:c>
      <x:c r="D1787" t="str">
        <x:v>Fixed</x:v>
      </x:c>
      <x:c r="E1787" s="3" t="n">
        <x:v>42522</x:v>
      </x:c>
      <x:c r="F1787" s="3" t="n">
        <x:v>44390</x:v>
      </x:c>
      <x:c r="G1787" s="3" t="n">
        <x:v>46217</x:v>
      </x:c>
      <x:c r="H1787" s="3" t="n">
        <x:v/>
      </x:c>
      <x:c r="I1787" s="3" t="n">
        <x:v>43214</x:v>
      </x:c>
      <x:c r="J1787" s="3" t="n">
        <x:v>44845</x:v>
      </x:c>
      <x:c r="K178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8">
      <x:c r="A1788" t="str">
        <x:v>SQL Server 2016</x:v>
      </x:c>
      <x:c r="B1788" t="str">
        <x:v>Standard</x:v>
      </x:c>
      <x:c r="C1788" t="str">
        <x:v>Service Pack 3</x:v>
      </x:c>
      <x:c r="D1788" t="str">
        <x:v>Fixed</x:v>
      </x:c>
      <x:c r="E1788" s="3" t="n">
        <x:v>42522</x:v>
      </x:c>
      <x:c r="F1788" s="3" t="n">
        <x:v>44390</x:v>
      </x:c>
      <x:c r="G1788" s="3" t="n">
        <x:v>46217</x:v>
      </x:c>
      <x:c r="H1788" s="3" t="n">
        <x:v/>
      </x:c>
      <x:c r="I1788" s="3" t="n">
        <x:v>44454</x:v>
      </x:c>
      <x:c r="J1788" s="3" t="n">
        <x:v>46217</x:v>
      </x:c>
      <x:c r="K178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9">
      <x:c r="A1789" t="str">
        <x:v>SQL Server 2016</x:v>
      </x:c>
      <x:c r="B1789" t="str">
        <x:v>Web</x:v>
      </x:c>
      <x:c r="C1789" t="str">
        <x:v>Original Release</x:v>
      </x:c>
      <x:c r="D1789" t="str">
        <x:v>Fixed</x:v>
      </x:c>
      <x:c r="E1789" s="3" t="n">
        <x:v>42522</x:v>
      </x:c>
      <x:c r="F1789" s="3" t="n">
        <x:v>44390</x:v>
      </x:c>
      <x:c r="G1789" s="3" t="n">
        <x:v>46217</x:v>
      </x:c>
      <x:c r="H1789" s="3" t="n">
        <x:v/>
      </x:c>
      <x:c r="I1789" s="3" t="n">
        <x:v>42522</x:v>
      </x:c>
      <x:c r="J1789" s="3" t="n">
        <x:v>43109</x:v>
      </x:c>
      <x:c r="K178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90">
      <x:c r="A1790" t="str">
        <x:v>SQL Server 2016</x:v>
      </x:c>
      <x:c r="B1790" t="str">
        <x:v>Web</x:v>
      </x:c>
      <x:c r="C1790" t="str">
        <x:v>Service Pack 1</x:v>
      </x:c>
      <x:c r="D1790" t="str">
        <x:v>Fixed</x:v>
      </x:c>
      <x:c r="E1790" s="3" t="n">
        <x:v>42522</x:v>
      </x:c>
      <x:c r="F1790" s="3" t="n">
        <x:v>44390</x:v>
      </x:c>
      <x:c r="G1790" s="3" t="n">
        <x:v>46217</x:v>
      </x:c>
      <x:c r="H1790" s="3" t="n">
        <x:v/>
      </x:c>
      <x:c r="I1790" s="3" t="n">
        <x:v>42690</x:v>
      </x:c>
      <x:c r="J1790" s="3" t="n">
        <x:v>43655</x:v>
      </x:c>
      <x:c r="K179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91">
      <x:c r="A1791" t="str">
        <x:v>SQL Server 2016</x:v>
      </x:c>
      <x:c r="B1791" t="str">
        <x:v>Web</x:v>
      </x:c>
      <x:c r="C1791" t="str">
        <x:v>Service Pack 2</x:v>
      </x:c>
      <x:c r="D1791" t="str">
        <x:v>Fixed</x:v>
      </x:c>
      <x:c r="E1791" s="3" t="n">
        <x:v>42522</x:v>
      </x:c>
      <x:c r="F1791" s="3" t="n">
        <x:v>44390</x:v>
      </x:c>
      <x:c r="G1791" s="3" t="n">
        <x:v>46217</x:v>
      </x:c>
      <x:c r="H1791" s="3" t="n">
        <x:v/>
      </x:c>
      <x:c r="I1791" s="3" t="n">
        <x:v>43214</x:v>
      </x:c>
      <x:c r="J1791" s="3" t="n">
        <x:v>44845</x:v>
      </x:c>
      <x:c r="K179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92">
      <x:c r="A1792" t="str">
        <x:v>SQL Server 2016</x:v>
      </x:c>
      <x:c r="B1792" t="str">
        <x:v>Web</x:v>
      </x:c>
      <x:c r="C1792" t="str">
        <x:v>Service Pack 3</x:v>
      </x:c>
      <x:c r="D1792" t="str">
        <x:v>Fixed</x:v>
      </x:c>
      <x:c r="E1792" s="3" t="n">
        <x:v>42522</x:v>
      </x:c>
      <x:c r="F1792" s="3" t="n">
        <x:v>44390</x:v>
      </x:c>
      <x:c r="G1792" s="3" t="n">
        <x:v>46217</x:v>
      </x:c>
      <x:c r="H1792" s="3" t="n">
        <x:v/>
      </x:c>
      <x:c r="I1792" s="3" t="n">
        <x:v>44454</x:v>
      </x:c>
      <x:c r="J1792" s="3" t="n">
        <x:v>46217</x:v>
      </x:c>
      <x:c r="K179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93">
      <x:c r="A1793" t="str">
        <x:v>SQL Server 2017</x:v>
      </x:c>
      <x:c r="B1793" t="str">
        <x:v>on Linux (all editions)</x:v>
      </x:c>
      <x:c r="C1793" t="str">
        <x:v/>
      </x:c>
      <x:c r="D1793" t="str">
        <x:v>Fixed</x:v>
      </x:c>
      <x:c r="E1793" s="3" t="n">
        <x:v>43007</x:v>
      </x:c>
      <x:c r="F1793" s="3" t="n">
        <x:v>44845</x:v>
      </x:c>
      <x:c r="G1793" s="3" t="n">
        <x:v>46672</x:v>
      </x:c>
      <x:c r="H1793" s="3" t="n">
        <x:v/>
      </x:c>
      <x:c r="I1793" s="3" t="n">
        <x:v/>
      </x:c>
      <x:c r="J1793" s="3" t="n">
        <x:v/>
      </x:c>
      <x:c r="K1793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1794">
      <x:c r="A1794" t="str">
        <x:v>SQL Server 2017</x:v>
      </x:c>
      <x:c r="B1794" t="str">
        <x:v>on Windows (all editions)</x:v>
      </x:c>
      <x:c r="C1794" t="str">
        <x:v/>
      </x:c>
      <x:c r="D1794" t="str">
        <x:v>Fixed</x:v>
      </x:c>
      <x:c r="E1794" s="3" t="n">
        <x:v>43007</x:v>
      </x:c>
      <x:c r="F1794" s="3" t="n">
        <x:v>44845</x:v>
      </x:c>
      <x:c r="G1794" s="3" t="n">
        <x:v>46672</x:v>
      </x:c>
      <x:c r="H1794" s="3" t="n">
        <x:v/>
      </x:c>
      <x:c r="I1794" s="3" t="n">
        <x:v/>
      </x:c>
      <x:c r="J1794" s="3" t="n">
        <x:v/>
      </x:c>
      <x:c r="K1794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1795">
      <x:c r="A1795" t="str">
        <x:v>SQL Server 2019</x:v>
      </x:c>
      <x:c r="B1795" t="str">
        <x:v>on Linux (all editions)</x:v>
      </x:c>
      <x:c r="C1795" t="str">
        <x:v/>
      </x:c>
      <x:c r="D1795" t="str">
        <x:v>Fixed</x:v>
      </x:c>
      <x:c r="E1795" s="3" t="n">
        <x:v>43773</x:v>
      </x:c>
      <x:c r="F1795" s="3" t="n">
        <x:v>45716</x:v>
      </x:c>
      <x:c r="G1795" s="3" t="n">
        <x:v>47491</x:v>
      </x:c>
      <x:c r="H1795" s="3" t="n">
        <x:v/>
      </x:c>
      <x:c r="I1795" s="3" t="n">
        <x:v/>
      </x:c>
      <x:c r="J1795" s="3" t="n">
        <x:v/>
      </x:c>
      <x:c r="K1795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96">
      <x:c r="A1796" t="str">
        <x:v>SQL Server 2019</x:v>
      </x:c>
      <x:c r="B1796" t="str">
        <x:v>on Windows (all editions)</x:v>
      </x:c>
      <x:c r="C1796" t="str">
        <x:v/>
      </x:c>
      <x:c r="D1796" t="str">
        <x:v>Fixed</x:v>
      </x:c>
      <x:c r="E1796" s="3" t="n">
        <x:v>43773</x:v>
      </x:c>
      <x:c r="F1796" s="3" t="n">
        <x:v>45716</x:v>
      </x:c>
      <x:c r="G1796" s="3" t="n">
        <x:v>47491</x:v>
      </x:c>
      <x:c r="H1796" s="3" t="n">
        <x:v/>
      </x:c>
      <x:c r="I1796" s="3" t="n">
        <x:v/>
      </x:c>
      <x:c r="J1796" s="3" t="n">
        <x:v/>
      </x:c>
      <x:c r="K1796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97">
      <x:c r="A1797" t="str">
        <x:v>SQL Server 2022</x:v>
      </x:c>
      <x:c r="B1797" t="str">
        <x:v>on Linux (all editions)</x:v>
      </x:c>
      <x:c r="C1797" t="str">
        <x:v/>
      </x:c>
      <x:c r="D1797" t="str">
        <x:v>Fixed</x:v>
      </x:c>
      <x:c r="E1797" s="3" t="n">
        <x:v>44881</x:v>
      </x:c>
      <x:c r="F1797" s="3" t="n">
        <x:v>46763</x:v>
      </x:c>
      <x:c r="G1797" s="3" t="n">
        <x:v>48590</x:v>
      </x:c>
      <x:c r="H1797" s="3" t="n">
        <x:v/>
      </x:c>
      <x:c r="I1797" s="3" t="n">
        <x:v/>
      </x:c>
      <x:c r="J1797" s="3" t="n">
        <x:v/>
      </x:c>
      <x:c r="K1797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798">
      <x:c r="A1798" t="str">
        <x:v>SQL Server 2022</x:v>
      </x:c>
      <x:c r="B1798" t="str">
        <x:v>on Windows (all editions)</x:v>
      </x:c>
      <x:c r="C1798" t="str">
        <x:v/>
      </x:c>
      <x:c r="D1798" t="str">
        <x:v>Fixed</x:v>
      </x:c>
      <x:c r="E1798" s="3" t="n">
        <x:v>44881</x:v>
      </x:c>
      <x:c r="F1798" s="3" t="n">
        <x:v>46763</x:v>
      </x:c>
      <x:c r="G1798" s="3" t="n">
        <x:v>48590</x:v>
      </x:c>
      <x:c r="H1798" s="3" t="n">
        <x:v/>
      </x:c>
      <x:c r="I1798" s="3" t="n">
        <x:v/>
      </x:c>
      <x:c r="J1798" s="3" t="n">
        <x:v/>
      </x:c>
      <x:c r="K1798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799">
      <x:c r="A1799" t="str">
        <x:v>SQL Server Management Studio</x:v>
      </x:c>
      <x:c r="B1799" t="str">
        <x:v/>
      </x:c>
      <x:c r="C1799" t="str">
        <x:v/>
      </x:c>
      <x:c r="D1799" t="str">
        <x:v>Modern</x:v>
      </x:c>
      <x:c r="E1799" s="3" t="n">
        <x:v>42517</x:v>
      </x:c>
      <x:c r="F1799" s="3" t="n">
        <x:v/>
      </x:c>
      <x:c r="G1799" s="3" t="n">
        <x:v/>
      </x:c>
      <x:c r="H1799" s="3" t="n">
        <x:v/>
      </x:c>
      <x:c r="I1799" s="3" t="n">
        <x:v/>
      </x:c>
      <x:c r="J1799" s="3" t="n">
        <x:v/>
      </x:c>
      <x:c r="K1799" t="str">
        <x:f>=HYPERLINK("https://learn.microsoft.com/lifecycle/products/sql-server-management-studio?branch=live", "https://learn.microsoft.com/lifecycle/products/sql-server-management-studio?branch=live")</x:f>
        <x:v>https://learn.microsoft.com/lifecycle/products/sql-server-management-studio?branch=live</x:v>
      </x:c>
    </x:row>
    <x:row r="1800">
      <x:c r="A1800" t="str">
        <x:v>StorSimple 5000/7000 Series</x:v>
      </x:c>
      <x:c r="B1800" t="str">
        <x:v/>
      </x:c>
      <x:c r="C1800" t="str">
        <x:v/>
      </x:c>
      <x:c r="D1800" t="str">
        <x:v>Fixed</x:v>
      </x:c>
      <x:c r="E1800" s="3" t="n">
        <x:v>41228</x:v>
      </x:c>
      <x:c r="F1800" s="3" t="n">
        <x:v>43655</x:v>
      </x:c>
      <x:c r="G1800" s="3" t="n">
        <x:v/>
      </x:c>
      <x:c r="H1800" s="3" t="n">
        <x:v/>
      </x:c>
      <x:c r="I1800" s="3" t="n">
        <x:v/>
      </x:c>
      <x:c r="J1800" s="3" t="n">
        <x:v/>
      </x:c>
      <x:c r="K1800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1801">
      <x:c r="A1801" t="str">
        <x:v>StorSimple Data Manager</x:v>
      </x:c>
      <x:c r="B1801" t="str">
        <x:v/>
      </x:c>
      <x:c r="C1801" t="str">
        <x:v/>
      </x:c>
      <x:c r="D1801" t="str">
        <x:v>Fixed</x:v>
      </x:c>
      <x:c r="E1801" s="3" t="n">
        <x:v>43118</x:v>
      </x:c>
      <x:c r="F1801" s="3" t="n">
        <x:v>44013</x:v>
      </x:c>
      <x:c r="G1801" s="3" t="n">
        <x:v>44926</x:v>
      </x:c>
      <x:c r="H1801" s="3" t="n">
        <x:v/>
      </x:c>
      <x:c r="I1801" s="3" t="n">
        <x:v/>
      </x:c>
      <x:c r="J1801" s="3" t="n">
        <x:v/>
      </x:c>
      <x:c r="K1801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1802">
      <x:c r="A1802" t="str">
        <x:v>System Center 2016 Data Protection</x:v>
      </x:c>
      <x:c r="B1802" t="str">
        <x:v/>
      </x:c>
      <x:c r="C1802" t="str">
        <x:v/>
      </x:c>
      <x:c r="D1802" t="str">
        <x:v>Fixed</x:v>
      </x:c>
      <x:c r="E1802" s="3" t="n">
        <x:v>42671</x:v>
      </x:c>
      <x:c r="F1802" s="3" t="n">
        <x:v>44572</x:v>
      </x:c>
      <x:c r="G1802" s="3" t="n">
        <x:v>46398</x:v>
      </x:c>
      <x:c r="H1802" s="3" t="n">
        <x:v/>
      </x:c>
      <x:c r="I1802" s="3" t="n">
        <x:v/>
      </x:c>
      <x:c r="J1802" s="3" t="n">
        <x:v/>
      </x:c>
      <x:c r="K1802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1803">
      <x:c r="A1803" t="str">
        <x:v>System Center 2016 Operations Manager</x:v>
      </x:c>
      <x:c r="B1803" t="str">
        <x:v/>
      </x:c>
      <x:c r="C1803" t="str">
        <x:v/>
      </x:c>
      <x:c r="D1803" t="str">
        <x:v>Fixed</x:v>
      </x:c>
      <x:c r="E1803" s="3" t="n">
        <x:v>42671</x:v>
      </x:c>
      <x:c r="F1803" s="3" t="n">
        <x:v>44572</x:v>
      </x:c>
      <x:c r="G1803" s="3" t="n">
        <x:v>46398</x:v>
      </x:c>
      <x:c r="H1803" s="3" t="n">
        <x:v/>
      </x:c>
      <x:c r="I1803" s="3" t="n">
        <x:v/>
      </x:c>
      <x:c r="J1803" s="3" t="n">
        <x:v/>
      </x:c>
      <x:c r="K1803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1804">
      <x:c r="A1804" t="str">
        <x:v>System Center 2016 Orchestrator</x:v>
      </x:c>
      <x:c r="B1804" t="str">
        <x:v/>
      </x:c>
      <x:c r="C1804" t="str">
        <x:v/>
      </x:c>
      <x:c r="D1804" t="str">
        <x:v>Fixed</x:v>
      </x:c>
      <x:c r="E1804" s="3" t="n">
        <x:v>42671</x:v>
      </x:c>
      <x:c r="F1804" s="3" t="n">
        <x:v>44572</x:v>
      </x:c>
      <x:c r="G1804" s="3" t="n">
        <x:v>46398</x:v>
      </x:c>
      <x:c r="H1804" s="3" t="n">
        <x:v/>
      </x:c>
      <x:c r="I1804" s="3" t="n">
        <x:v/>
      </x:c>
      <x:c r="J1804" s="3" t="n">
        <x:v/>
      </x:c>
      <x:c r="K1804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1805">
      <x:c r="A1805" t="str">
        <x:v>System Center 2016 Service Manager</x:v>
      </x:c>
      <x:c r="B1805" t="str">
        <x:v/>
      </x:c>
      <x:c r="C1805" t="str">
        <x:v/>
      </x:c>
      <x:c r="D1805" t="str">
        <x:v>Fixed</x:v>
      </x:c>
      <x:c r="E1805" s="3" t="n">
        <x:v>42671</x:v>
      </x:c>
      <x:c r="F1805" s="3" t="n">
        <x:v>44572</x:v>
      </x:c>
      <x:c r="G1805" s="3" t="n">
        <x:v>46398</x:v>
      </x:c>
      <x:c r="H1805" s="3" t="n">
        <x:v/>
      </x:c>
      <x:c r="I1805" s="3" t="n">
        <x:v/>
      </x:c>
      <x:c r="J1805" s="3" t="n">
        <x:v/>
      </x:c>
      <x:c r="K1805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1806">
      <x:c r="A1806" t="str">
        <x:v>System Center 2016 Virtual Machine Manager</x:v>
      </x:c>
      <x:c r="B1806" t="str">
        <x:v/>
      </x:c>
      <x:c r="C1806" t="str">
        <x:v/>
      </x:c>
      <x:c r="D1806" t="str">
        <x:v>Fixed</x:v>
      </x:c>
      <x:c r="E1806" s="3" t="n">
        <x:v>42671</x:v>
      </x:c>
      <x:c r="F1806" s="3" t="n">
        <x:v>44572</x:v>
      </x:c>
      <x:c r="G1806" s="3" t="n">
        <x:v>46398</x:v>
      </x:c>
      <x:c r="H1806" s="3" t="n">
        <x:v/>
      </x:c>
      <x:c r="I1806" s="3" t="n">
        <x:v/>
      </x:c>
      <x:c r="J1806" s="3" t="n">
        <x:v/>
      </x:c>
      <x:c r="K1806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1807">
      <x:c r="A1807" t="str">
        <x:v>System Center 2019 Data Protection Manager</x:v>
      </x:c>
      <x:c r="B1807" t="str">
        <x:v/>
      </x:c>
      <x:c r="C1807" t="str">
        <x:v/>
      </x:c>
      <x:c r="D1807" t="str">
        <x:v>Fixed</x:v>
      </x:c>
      <x:c r="E1807" s="3" t="n">
        <x:v>43538</x:v>
      </x:c>
      <x:c r="F1807" s="3" t="n">
        <x:v>45391</x:v>
      </x:c>
      <x:c r="G1807" s="3" t="n">
        <x:v>47217</x:v>
      </x:c>
      <x:c r="H1807" s="3" t="n">
        <x:v/>
      </x:c>
      <x:c r="I1807" s="3" t="n">
        <x:v/>
      </x:c>
      <x:c r="J1807" s="3" t="n">
        <x:v/>
      </x:c>
      <x:c r="K1807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1808">
      <x:c r="A1808" t="str">
        <x:v>System Center 2019 Operations Manager</x:v>
      </x:c>
      <x:c r="B1808" t="str">
        <x:v/>
      </x:c>
      <x:c r="C1808" t="str">
        <x:v/>
      </x:c>
      <x:c r="D1808" t="str">
        <x:v>Fixed</x:v>
      </x:c>
      <x:c r="E1808" s="3" t="n">
        <x:v>43538</x:v>
      </x:c>
      <x:c r="F1808" s="3" t="n">
        <x:v>45391</x:v>
      </x:c>
      <x:c r="G1808" s="3" t="n">
        <x:v>47217</x:v>
      </x:c>
      <x:c r="H1808" s="3" t="n">
        <x:v/>
      </x:c>
      <x:c r="I1808" s="3" t="n">
        <x:v/>
      </x:c>
      <x:c r="J1808" s="3" t="n">
        <x:v/>
      </x:c>
      <x:c r="K1808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1809">
      <x:c r="A1809" t="str">
        <x:v>System Center 2019 Orchestrator</x:v>
      </x:c>
      <x:c r="B1809" t="str">
        <x:v/>
      </x:c>
      <x:c r="C1809" t="str">
        <x:v/>
      </x:c>
      <x:c r="D1809" t="str">
        <x:v>Fixed</x:v>
      </x:c>
      <x:c r="E1809" s="3" t="n">
        <x:v>43538</x:v>
      </x:c>
      <x:c r="F1809" s="3" t="n">
        <x:v>45391</x:v>
      </x:c>
      <x:c r="G1809" s="3" t="n">
        <x:v>47217</x:v>
      </x:c>
      <x:c r="H1809" s="3" t="n">
        <x:v/>
      </x:c>
      <x:c r="I1809" s="3" t="n">
        <x:v/>
      </x:c>
      <x:c r="J1809" s="3" t="n">
        <x:v/>
      </x:c>
      <x:c r="K1809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1810">
      <x:c r="A1810" t="str">
        <x:v>System Center 2019 Service Manager</x:v>
      </x:c>
      <x:c r="B1810" t="str">
        <x:v/>
      </x:c>
      <x:c r="C1810" t="str">
        <x:v/>
      </x:c>
      <x:c r="D1810" t="str">
        <x:v>Fixed</x:v>
      </x:c>
      <x:c r="E1810" s="3" t="n">
        <x:v>43538</x:v>
      </x:c>
      <x:c r="F1810" s="3" t="n">
        <x:v>45391</x:v>
      </x:c>
      <x:c r="G1810" s="3" t="n">
        <x:v>47217</x:v>
      </x:c>
      <x:c r="H1810" s="3" t="n">
        <x:v/>
      </x:c>
      <x:c r="I1810" s="3" t="n">
        <x:v/>
      </x:c>
      <x:c r="J1810" s="3" t="n">
        <x:v/>
      </x:c>
      <x:c r="K1810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1811">
      <x:c r="A1811" t="str">
        <x:v>System Center 2019 Virtual Machine Manager</x:v>
      </x:c>
      <x:c r="B1811" t="str">
        <x:v/>
      </x:c>
      <x:c r="C1811" t="str">
        <x:v/>
      </x:c>
      <x:c r="D1811" t="str">
        <x:v>Fixed</x:v>
      </x:c>
      <x:c r="E1811" s="3" t="n">
        <x:v>43538</x:v>
      </x:c>
      <x:c r="F1811" s="3" t="n">
        <x:v>45391</x:v>
      </x:c>
      <x:c r="G1811" s="3" t="n">
        <x:v>47217</x:v>
      </x:c>
      <x:c r="H1811" s="3" t="n">
        <x:v/>
      </x:c>
      <x:c r="I1811" s="3" t="n">
        <x:v/>
      </x:c>
      <x:c r="J1811" s="3" t="n">
        <x:v/>
      </x:c>
      <x:c r="K1811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1812">
      <x:c r="A1812" t="str">
        <x:v>System Center 2022 Data Protection Manager</x:v>
      </x:c>
      <x:c r="B1812" t="str">
        <x:v/>
      </x:c>
      <x:c r="C1812" t="str">
        <x:v/>
      </x:c>
      <x:c r="D1812" t="str">
        <x:v>Fixed</x:v>
      </x:c>
      <x:c r="E1812" s="3" t="n">
        <x:v>44652</x:v>
      </x:c>
      <x:c r="F1812" s="3" t="n">
        <x:v>46490</x:v>
      </x:c>
      <x:c r="G1812" s="3" t="n">
        <x:v>48317</x:v>
      </x:c>
      <x:c r="H1812" s="3" t="n">
        <x:v/>
      </x:c>
      <x:c r="I1812" s="3" t="n">
        <x:v/>
      </x:c>
      <x:c r="J1812" s="3" t="n">
        <x:v/>
      </x:c>
      <x:c r="K1812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1813">
      <x:c r="A1813" t="str">
        <x:v>System Center 2022 Operations Manager</x:v>
      </x:c>
      <x:c r="B1813" t="str">
        <x:v/>
      </x:c>
      <x:c r="C1813" t="str">
        <x:v/>
      </x:c>
      <x:c r="D1813" t="str">
        <x:v>Fixed</x:v>
      </x:c>
      <x:c r="E1813" s="3" t="n">
        <x:v>44652</x:v>
      </x:c>
      <x:c r="F1813" s="3" t="n">
        <x:v>46490</x:v>
      </x:c>
      <x:c r="G1813" s="3" t="n">
        <x:v>48317</x:v>
      </x:c>
      <x:c r="H1813" s="3" t="n">
        <x:v/>
      </x:c>
      <x:c r="I1813" s="3" t="n">
        <x:v/>
      </x:c>
      <x:c r="J1813" s="3" t="n">
        <x:v/>
      </x:c>
      <x:c r="K1813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1814">
      <x:c r="A1814" t="str">
        <x:v>System Center 2022 Orchestrator</x:v>
      </x:c>
      <x:c r="B1814" t="str">
        <x:v/>
      </x:c>
      <x:c r="C1814" t="str">
        <x:v/>
      </x:c>
      <x:c r="D1814" t="str">
        <x:v>Fixed</x:v>
      </x:c>
      <x:c r="E1814" s="3" t="n">
        <x:v>44652</x:v>
      </x:c>
      <x:c r="F1814" s="3" t="n">
        <x:v>46490</x:v>
      </x:c>
      <x:c r="G1814" s="3" t="n">
        <x:v>48317</x:v>
      </x:c>
      <x:c r="H1814" s="3" t="n">
        <x:v/>
      </x:c>
      <x:c r="I1814" s="3" t="n">
        <x:v/>
      </x:c>
      <x:c r="J1814" s="3" t="n">
        <x:v/>
      </x:c>
      <x:c r="K1814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1815">
      <x:c r="A1815" t="str">
        <x:v>System Center 2022 Service Manager</x:v>
      </x:c>
      <x:c r="B1815" t="str">
        <x:v/>
      </x:c>
      <x:c r="C1815" t="str">
        <x:v/>
      </x:c>
      <x:c r="D1815" t="str">
        <x:v>Fixed</x:v>
      </x:c>
      <x:c r="E1815" s="3" t="n">
        <x:v>44652</x:v>
      </x:c>
      <x:c r="F1815" s="3" t="n">
        <x:v>46490</x:v>
      </x:c>
      <x:c r="G1815" s="3" t="n">
        <x:v>48317</x:v>
      </x:c>
      <x:c r="H1815" s="3" t="n">
        <x:v/>
      </x:c>
      <x:c r="I1815" s="3" t="n">
        <x:v/>
      </x:c>
      <x:c r="J1815" s="3" t="n">
        <x:v/>
      </x:c>
      <x:c r="K1815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1816">
      <x:c r="A1816" t="str">
        <x:v>System Center 2022 Virtual Machine Manager</x:v>
      </x:c>
      <x:c r="B1816" t="str">
        <x:v/>
      </x:c>
      <x:c r="C1816" t="str">
        <x:v/>
      </x:c>
      <x:c r="D1816" t="str">
        <x:v>Fixed</x:v>
      </x:c>
      <x:c r="E1816" s="3" t="n">
        <x:v>44652</x:v>
      </x:c>
      <x:c r="F1816" s="3" t="n">
        <x:v>46490</x:v>
      </x:c>
      <x:c r="G1816" s="3" t="n">
        <x:v>48317</x:v>
      </x:c>
      <x:c r="H1816" s="3" t="n">
        <x:v/>
      </x:c>
      <x:c r="I1816" s="3" t="n">
        <x:v/>
      </x:c>
      <x:c r="J1816" s="3" t="n">
        <x:v/>
      </x:c>
      <x:c r="K1816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1817">
      <x:c r="A1817" t="str">
        <x:v>System Center 2025 Data Protection Manager</x:v>
      </x:c>
      <x:c r="B1817" t="str">
        <x:v/>
      </x:c>
      <x:c r="C1817" t="str">
        <x:v>Original Release</x:v>
      </x:c>
      <x:c r="D1817" t="str">
        <x:v>Fixed</x:v>
      </x:c>
      <x:c r="E1817" s="3" t="n">
        <x:v>45597</x:v>
      </x:c>
      <x:c r="F1817" s="3" t="n">
        <x:v>47491</x:v>
      </x:c>
      <x:c r="G1817" s="3" t="n">
        <x:v>49318</x:v>
      </x:c>
      <x:c r="H1817" s="3" t="n">
        <x:v/>
      </x:c>
      <x:c r="I1817" s="3" t="n">
        <x:v>45597</x:v>
      </x:c>
      <x:c r="J1817" s="3" t="n">
        <x:v>47491</x:v>
      </x:c>
      <x:c r="K1817" t="str">
        <x:f>=HYPERLINK("https://learn.microsoft.com/lifecycle/products/system-center-2025-data-protection-manager?branch=live", "https://learn.microsoft.com/lifecycle/products/system-center-2025-data-protection-manager?branch=live")</x:f>
        <x:v>https://learn.microsoft.com/lifecycle/products/system-center-2025-data-protection-manager?branch=live</x:v>
      </x:c>
    </x:row>
    <x:row r="1818">
      <x:c r="A1818" t="str">
        <x:v>System Center 2025 Operations Manager</x:v>
      </x:c>
      <x:c r="B1818" t="str">
        <x:v/>
      </x:c>
      <x:c r="C1818" t="str">
        <x:v>Original Release</x:v>
      </x:c>
      <x:c r="D1818" t="str">
        <x:v>Fixed</x:v>
      </x:c>
      <x:c r="E1818" s="3" t="n">
        <x:v>45597</x:v>
      </x:c>
      <x:c r="F1818" s="3" t="n">
        <x:v>47491</x:v>
      </x:c>
      <x:c r="G1818" s="3" t="n">
        <x:v>49318</x:v>
      </x:c>
      <x:c r="H1818" s="3" t="n">
        <x:v/>
      </x:c>
      <x:c r="I1818" s="3" t="n">
        <x:v>45597</x:v>
      </x:c>
      <x:c r="J1818" s="3" t="n">
        <x:v>47491</x:v>
      </x:c>
      <x:c r="K1818" t="str">
        <x:f>=HYPERLINK("https://learn.microsoft.com/lifecycle/products/system-center-2025-operations-manager?branch=live", "https://learn.microsoft.com/lifecycle/products/system-center-2025-operations-manager?branch=live")</x:f>
        <x:v>https://learn.microsoft.com/lifecycle/products/system-center-2025-operations-manager?branch=live</x:v>
      </x:c>
    </x:row>
    <x:row r="1819">
      <x:c r="A1819" t="str">
        <x:v>System Center 2025 Orchestrator</x:v>
      </x:c>
      <x:c r="B1819" t="str">
        <x:v/>
      </x:c>
      <x:c r="C1819" t="str">
        <x:v>Original Release</x:v>
      </x:c>
      <x:c r="D1819" t="str">
        <x:v>Fixed</x:v>
      </x:c>
      <x:c r="E1819" s="3" t="n">
        <x:v>45597</x:v>
      </x:c>
      <x:c r="F1819" s="3" t="n">
        <x:v>47491</x:v>
      </x:c>
      <x:c r="G1819" s="3" t="n">
        <x:v>49318</x:v>
      </x:c>
      <x:c r="H1819" s="3" t="n">
        <x:v/>
      </x:c>
      <x:c r="I1819" s="3" t="n">
        <x:v>45597</x:v>
      </x:c>
      <x:c r="J1819" s="3" t="n">
        <x:v>47491</x:v>
      </x:c>
      <x:c r="K1819" t="str">
        <x:f>=HYPERLINK("https://learn.microsoft.com/lifecycle/products/system-center-2025-orchestrator?branch=live", "https://learn.microsoft.com/lifecycle/products/system-center-2025-orchestrator?branch=live")</x:f>
        <x:v>https://learn.microsoft.com/lifecycle/products/system-center-2025-orchestrator?branch=live</x:v>
      </x:c>
    </x:row>
    <x:row r="1820">
      <x:c r="A1820" t="str">
        <x:v>System Center 2025 Service Manager</x:v>
      </x:c>
      <x:c r="B1820" t="str">
        <x:v/>
      </x:c>
      <x:c r="C1820" t="str">
        <x:v>Original Release</x:v>
      </x:c>
      <x:c r="D1820" t="str">
        <x:v>Fixed</x:v>
      </x:c>
      <x:c r="E1820" s="3" t="n">
        <x:v>45597</x:v>
      </x:c>
      <x:c r="F1820" s="3" t="n">
        <x:v>47491</x:v>
      </x:c>
      <x:c r="G1820" s="3" t="n">
        <x:v>49318</x:v>
      </x:c>
      <x:c r="H1820" s="3" t="n">
        <x:v/>
      </x:c>
      <x:c r="I1820" s="3" t="n">
        <x:v>45597</x:v>
      </x:c>
      <x:c r="J1820" s="3" t="n">
        <x:v>47491</x:v>
      </x:c>
      <x:c r="K1820" t="str">
        <x:f>=HYPERLINK("https://learn.microsoft.com/lifecycle/products/system-center-2025-service-manager?branch=live", "https://learn.microsoft.com/lifecycle/products/system-center-2025-service-manager?branch=live")</x:f>
        <x:v>https://learn.microsoft.com/lifecycle/products/system-center-2025-service-manager?branch=live</x:v>
      </x:c>
    </x:row>
    <x:row r="1821">
      <x:c r="A1821" t="str">
        <x:v>System Center 2025 Virtual Machine Manager</x:v>
      </x:c>
      <x:c r="B1821" t="str">
        <x:v/>
      </x:c>
      <x:c r="C1821" t="str">
        <x:v>Original Release</x:v>
      </x:c>
      <x:c r="D1821" t="str">
        <x:v>Fixed</x:v>
      </x:c>
      <x:c r="E1821" s="3" t="n">
        <x:v>45597</x:v>
      </x:c>
      <x:c r="F1821" s="3" t="n">
        <x:v>47491</x:v>
      </x:c>
      <x:c r="G1821" s="3" t="n">
        <x:v>49318</x:v>
      </x:c>
      <x:c r="H1821" s="3" t="n">
        <x:v/>
      </x:c>
      <x:c r="I1821" s="3" t="n">
        <x:v>45597</x:v>
      </x:c>
      <x:c r="J1821" s="3" t="n">
        <x:v>47491</x:v>
      </x:c>
      <x:c r="K1821" t="str">
        <x:f>=HYPERLINK("https://learn.microsoft.com/lifecycle/products/system-center-2025-virtual-machine-manager?branch=live", "https://learn.microsoft.com/lifecycle/products/system-center-2025-virtual-machine-manager?branch=live")</x:f>
        <x:v>https://learn.microsoft.com/lifecycle/products/system-center-2025-virtual-machine-manager?branch=live</x:v>
      </x:c>
    </x:row>
    <x:row r="1822">
      <x:c r="A1822" t="str">
        <x:v>System Center Data Protection Manager Semi Annual Channel</x:v>
      </x:c>
      <x:c r="B1822" t="str">
        <x:v/>
      </x:c>
      <x:c r="C1822" t="str">
        <x:v>Version 1801</x:v>
      </x:c>
      <x:c r="D1822" t="str">
        <x:v>Modern</x:v>
      </x:c>
      <x:c r="E1822" s="3" t="n">
        <x:v>43139</x:v>
      </x:c>
      <x:c r="F1822" s="3" t="n">
        <x:v/>
      </x:c>
      <x:c r="G1822" s="3" t="n">
        <x:v/>
      </x:c>
      <x:c r="H1822" s="3" t="n">
        <x:v>43854</x:v>
      </x:c>
      <x:c r="I1822" s="3" t="n">
        <x:v>43139</x:v>
      </x:c>
      <x:c r="J1822" s="3" t="n">
        <x:v>43685</x:v>
      </x:c>
      <x:c r="K1822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823">
      <x:c r="A1823" t="str">
        <x:v>System Center Data Protection Manager Semi Annual Channel</x:v>
      </x:c>
      <x:c r="B1823" t="str">
        <x:v/>
      </x:c>
      <x:c r="C1823" t="str">
        <x:v>Version 1807</x:v>
      </x:c>
      <x:c r="D1823" t="str">
        <x:v>Modern</x:v>
      </x:c>
      <x:c r="E1823" s="3" t="n">
        <x:v>43139</x:v>
      </x:c>
      <x:c r="F1823" s="3" t="n">
        <x:v/>
      </x:c>
      <x:c r="G1823" s="3" t="n">
        <x:v/>
      </x:c>
      <x:c r="H1823" s="3" t="n">
        <x:v>43854</x:v>
      </x:c>
      <x:c r="I1823" s="3" t="n">
        <x:v>43305</x:v>
      </x:c>
      <x:c r="J1823" s="3" t="n">
        <x:v>43854</x:v>
      </x:c>
      <x:c r="K1823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824">
      <x:c r="A1824" t="str">
        <x:v>System Center Endpoint Protection</x:v>
      </x:c>
      <x:c r="B1824" t="str">
        <x:v/>
      </x:c>
      <x:c r="C1824" t="str">
        <x:v/>
      </x:c>
      <x:c r="D1824" t="str">
        <x:v>Modern</x:v>
      </x:c>
      <x:c r="E1824" s="3" t="n">
        <x:v>42346</x:v>
      </x:c>
      <x:c r="F1824" s="3" t="n">
        <x:v/>
      </x:c>
      <x:c r="G1824" s="3" t="n">
        <x:v/>
      </x:c>
      <x:c r="H1824" s="3" t="n">
        <x:v/>
      </x:c>
      <x:c r="I1824" s="3" t="n">
        <x:v/>
      </x:c>
      <x:c r="J1824" s="3" t="n">
        <x:v/>
      </x:c>
      <x:c r="K1824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1825">
      <x:c r="A1825" t="str">
        <x:v>System Center Operations Manager 2007</x:v>
      </x:c>
      <x:c r="B1825" t="str">
        <x:v/>
      </x:c>
      <x:c r="C1825" t="str">
        <x:v>Original Release</x:v>
      </x:c>
      <x:c r="D1825" t="str">
        <x:v>Fixed</x:v>
      </x:c>
      <x:c r="E1825" s="3" t="n">
        <x:v>39256</x:v>
      </x:c>
      <x:c r="F1825" s="3" t="n">
        <x:v>41828</x:v>
      </x:c>
      <x:c r="G1825" s="3" t="n">
        <x:v>43655</x:v>
      </x:c>
      <x:c r="H1825" s="3" t="n">
        <x:v/>
      </x:c>
      <x:c r="I1825" s="3" t="n">
        <x:v>39256</x:v>
      </x:c>
      <x:c r="J1825" s="3" t="n">
        <x:v>39917</x:v>
      </x:c>
      <x:c r="K1825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1826">
      <x:c r="A1826" t="str">
        <x:v>System Center Operations Manager 2007</x:v>
      </x:c>
      <x:c r="B1826" t="str">
        <x:v/>
      </x:c>
      <x:c r="C1826" t="str">
        <x:v>Service Pack 1</x:v>
      </x:c>
      <x:c r="D1826" t="str">
        <x:v>Fixed</x:v>
      </x:c>
      <x:c r="E1826" s="3" t="n">
        <x:v>39256</x:v>
      </x:c>
      <x:c r="F1826" s="3" t="n">
        <x:v>41828</x:v>
      </x:c>
      <x:c r="G1826" s="3" t="n">
        <x:v>43655</x:v>
      </x:c>
      <x:c r="H1826" s="3" t="n">
        <x:v/>
      </x:c>
      <x:c r="I1826" s="3" t="n">
        <x:v>39500</x:v>
      </x:c>
      <x:c r="J1826" s="3" t="n">
        <x:v>43655</x:v>
      </x:c>
      <x:c r="K1826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1827">
      <x:c r="A1827" t="str">
        <x:v>System Center Operations Manager 2007 R2</x:v>
      </x:c>
      <x:c r="B1827" t="str">
        <x:v/>
      </x:c>
      <x:c r="C1827" t="str">
        <x:v/>
      </x:c>
      <x:c r="D1827" t="str">
        <x:v>Fixed</x:v>
      </x:c>
      <x:c r="E1827" s="3" t="n">
        <x:v>40045</x:v>
      </x:c>
      <x:c r="F1827" s="3" t="n">
        <x:v>41828</x:v>
      </x:c>
      <x:c r="G1827" s="3" t="n">
        <x:v>43655</x:v>
      </x:c>
      <x:c r="H1827" s="3" t="n">
        <x:v/>
      </x:c>
      <x:c r="I1827" s="3" t="n">
        <x:v/>
      </x:c>
      <x:c r="J1827" s="3" t="n">
        <x:v/>
      </x:c>
      <x:c r="K1827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1828">
      <x:c r="A1828" t="str">
        <x:v>System Center Operations Manager Semi Annual Channel</x:v>
      </x:c>
      <x:c r="B1828" t="str">
        <x:v/>
      </x:c>
      <x:c r="C1828" t="str">
        <x:v>Version 1801</x:v>
      </x:c>
      <x:c r="D1828" t="str">
        <x:v>Modern</x:v>
      </x:c>
      <x:c r="E1828" s="3" t="n">
        <x:v>43139</x:v>
      </x:c>
      <x:c r="F1828" s="3" t="n">
        <x:v/>
      </x:c>
      <x:c r="G1828" s="3" t="n">
        <x:v/>
      </x:c>
      <x:c r="H1828" s="3" t="n">
        <x:v>43854</x:v>
      </x:c>
      <x:c r="I1828" s="3" t="n">
        <x:v>43139</x:v>
      </x:c>
      <x:c r="J1828" s="3" t="n">
        <x:v>43685</x:v>
      </x:c>
      <x:c r="K1828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829">
      <x:c r="A1829" t="str">
        <x:v>System Center Operations Manager Semi Annual Channel</x:v>
      </x:c>
      <x:c r="B1829" t="str">
        <x:v/>
      </x:c>
      <x:c r="C1829" t="str">
        <x:v>Version 1807</x:v>
      </x:c>
      <x:c r="D1829" t="str">
        <x:v>Modern</x:v>
      </x:c>
      <x:c r="E1829" s="3" t="n">
        <x:v>43139</x:v>
      </x:c>
      <x:c r="F1829" s="3" t="n">
        <x:v/>
      </x:c>
      <x:c r="G1829" s="3" t="n">
        <x:v/>
      </x:c>
      <x:c r="H1829" s="3" t="n">
        <x:v>43854</x:v>
      </x:c>
      <x:c r="I1829" s="3" t="n">
        <x:v>43305</x:v>
      </x:c>
      <x:c r="J1829" s="3" t="n">
        <x:v>43854</x:v>
      </x:c>
      <x:c r="K1829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830">
      <x:c r="A1830" t="str">
        <x:v>System Center Orchestrator Semi Annual Channel</x:v>
      </x:c>
      <x:c r="B1830" t="str">
        <x:v/>
      </x:c>
      <x:c r="C1830" t="str">
        <x:v>Version 1801</x:v>
      </x:c>
      <x:c r="D1830" t="str">
        <x:v>Modern</x:v>
      </x:c>
      <x:c r="E1830" s="3" t="n">
        <x:v>43139</x:v>
      </x:c>
      <x:c r="F1830" s="3" t="n">
        <x:v/>
      </x:c>
      <x:c r="G1830" s="3" t="n">
        <x:v/>
      </x:c>
      <x:c r="H1830" s="3" t="n">
        <x:v>43854</x:v>
      </x:c>
      <x:c r="I1830" s="3" t="n">
        <x:v>43139</x:v>
      </x:c>
      <x:c r="J1830" s="3" t="n">
        <x:v>43685</x:v>
      </x:c>
      <x:c r="K1830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831">
      <x:c r="A1831" t="str">
        <x:v>System Center Orchestrator Semi Annual Channel</x:v>
      </x:c>
      <x:c r="B1831" t="str">
        <x:v/>
      </x:c>
      <x:c r="C1831" t="str">
        <x:v>Version 1807</x:v>
      </x:c>
      <x:c r="D1831" t="str">
        <x:v>Modern</x:v>
      </x:c>
      <x:c r="E1831" s="3" t="n">
        <x:v>43139</x:v>
      </x:c>
      <x:c r="F1831" s="3" t="n">
        <x:v/>
      </x:c>
      <x:c r="G1831" s="3" t="n">
        <x:v/>
      </x:c>
      <x:c r="H1831" s="3" t="n">
        <x:v>43854</x:v>
      </x:c>
      <x:c r="I1831" s="3" t="n">
        <x:v>43305</x:v>
      </x:c>
      <x:c r="J1831" s="3" t="n">
        <x:v>43854</x:v>
      </x:c>
      <x:c r="K1831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832">
      <x:c r="A1832" t="str">
        <x:v>System Center Reporting Manager 2006</x:v>
      </x:c>
      <x:c r="B1832" t="str">
        <x:v/>
      </x:c>
      <x:c r="C1832" t="str">
        <x:v/>
      </x:c>
      <x:c r="D1832" t="str">
        <x:v>Fixed</x:v>
      </x:c>
      <x:c r="E1832" s="3" t="n">
        <x:v>38977</x:v>
      </x:c>
      <x:c r="F1832" s="3" t="n">
        <x:v>40827</x:v>
      </x:c>
      <x:c r="G1832" s="3" t="n">
        <x:v>42654</x:v>
      </x:c>
      <x:c r="H1832" s="3" t="n">
        <x:v/>
      </x:c>
      <x:c r="I1832" s="3" t="n">
        <x:v/>
      </x:c>
      <x:c r="J1832" s="3" t="n">
        <x:v/>
      </x:c>
      <x:c r="K1832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1833">
      <x:c r="A1833" t="str">
        <x:v>System Center Service Manager 2010</x:v>
      </x:c>
      <x:c r="B1833" t="str">
        <x:v/>
      </x:c>
      <x:c r="C1833" t="str">
        <x:v/>
      </x:c>
      <x:c r="D1833" t="str">
        <x:v>Fixed</x:v>
      </x:c>
      <x:c r="E1833" s="3" t="n">
        <x:v>40358</x:v>
      </x:c>
      <x:c r="F1833" s="3" t="n">
        <x:v>42199</x:v>
      </x:c>
      <x:c r="G1833" s="3" t="n">
        <x:v>44117</x:v>
      </x:c>
      <x:c r="H1833" s="3" t="n">
        <x:v/>
      </x:c>
      <x:c r="I1833" s="3" t="n">
        <x:v/>
      </x:c>
      <x:c r="J1833" s="3" t="n">
        <x:v/>
      </x:c>
      <x:c r="K1833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1834">
      <x:c r="A1834" t="str">
        <x:v>System Center Service Manager Semi Annual Channel</x:v>
      </x:c>
      <x:c r="B1834" t="str">
        <x:v/>
      </x:c>
      <x:c r="C1834" t="str">
        <x:v>Version 1801</x:v>
      </x:c>
      <x:c r="D1834" t="str">
        <x:v>Modern</x:v>
      </x:c>
      <x:c r="E1834" s="3" t="n">
        <x:v>43139</x:v>
      </x:c>
      <x:c r="F1834" s="3" t="n">
        <x:v/>
      </x:c>
      <x:c r="G1834" s="3" t="n">
        <x:v/>
      </x:c>
      <x:c r="H1834" s="3" t="n">
        <x:v>43854</x:v>
      </x:c>
      <x:c r="I1834" s="3" t="n">
        <x:v>43139</x:v>
      </x:c>
      <x:c r="J1834" s="3" t="n">
        <x:v>43685</x:v>
      </x:c>
      <x:c r="K1834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835">
      <x:c r="A1835" t="str">
        <x:v>System Center Service Manager Semi Annual Channel</x:v>
      </x:c>
      <x:c r="B1835" t="str">
        <x:v/>
      </x:c>
      <x:c r="C1835" t="str">
        <x:v>Version 1807</x:v>
      </x:c>
      <x:c r="D1835" t="str">
        <x:v>Modern</x:v>
      </x:c>
      <x:c r="E1835" s="3" t="n">
        <x:v>43139</x:v>
      </x:c>
      <x:c r="F1835" s="3" t="n">
        <x:v/>
      </x:c>
      <x:c r="G1835" s="3" t="n">
        <x:v/>
      </x:c>
      <x:c r="H1835" s="3" t="n">
        <x:v>43854</x:v>
      </x:c>
      <x:c r="I1835" s="3" t="n">
        <x:v>43305</x:v>
      </x:c>
      <x:c r="J1835" s="3" t="n">
        <x:v>43854</x:v>
      </x:c>
      <x:c r="K1835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836">
      <x:c r="A1836" t="str">
        <x:v>System Center Virtual Machine Manager Semi Annual Channel</x:v>
      </x:c>
      <x:c r="B1836" t="str">
        <x:v/>
      </x:c>
      <x:c r="C1836" t="str">
        <x:v>Version 1801</x:v>
      </x:c>
      <x:c r="D1836" t="str">
        <x:v>Modern</x:v>
      </x:c>
      <x:c r="E1836" s="3" t="n">
        <x:v>43139</x:v>
      </x:c>
      <x:c r="F1836" s="3" t="n">
        <x:v/>
      </x:c>
      <x:c r="G1836" s="3" t="n">
        <x:v/>
      </x:c>
      <x:c r="H1836" s="3" t="n">
        <x:v>43854</x:v>
      </x:c>
      <x:c r="I1836" s="3" t="n">
        <x:v>43139</x:v>
      </x:c>
      <x:c r="J1836" s="3" t="n">
        <x:v>43685</x:v>
      </x:c>
      <x:c r="K1836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837">
      <x:c r="A1837" t="str">
        <x:v>System Center Virtual Machine Manager Semi Annual Channel</x:v>
      </x:c>
      <x:c r="B1837" t="str">
        <x:v/>
      </x:c>
      <x:c r="C1837" t="str">
        <x:v>Version 1807</x:v>
      </x:c>
      <x:c r="D1837" t="str">
        <x:v>Modern</x:v>
      </x:c>
      <x:c r="E1837" s="3" t="n">
        <x:v>43139</x:v>
      </x:c>
      <x:c r="F1837" s="3" t="n">
        <x:v/>
      </x:c>
      <x:c r="G1837" s="3" t="n">
        <x:v/>
      </x:c>
      <x:c r="H1837" s="3" t="n">
        <x:v>43854</x:v>
      </x:c>
      <x:c r="I1837" s="3" t="n">
        <x:v>43305</x:v>
      </x:c>
      <x:c r="J1837" s="3" t="n">
        <x:v>43854</x:v>
      </x:c>
      <x:c r="K1837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838">
      <x:c r="A1838" t="str">
        <x:v>Test Agent, Controller</x:v>
      </x:c>
      <x:c r="B1838" t="str">
        <x:v/>
      </x:c>
      <x:c r="C1838" t="str">
        <x:v/>
      </x:c>
      <x:c r="D1838" t="str">
        <x:v>Component</x:v>
      </x:c>
      <x:c r="E1838" s="3" t="n">
        <x:v>41654</x:v>
      </x:c>
      <x:c r="F1838" s="3" t="n">
        <x:v>45391</x:v>
      </x:c>
      <x:c r="G1838" s="3" t="n">
        <x:v/>
      </x:c>
      <x:c r="H1838" s="3" t="n">
        <x:v/>
      </x:c>
      <x:c r="I1838" s="3" t="n">
        <x:v/>
      </x:c>
      <x:c r="J1838" s="3" t="n">
        <x:v/>
      </x:c>
      <x:c r="K1838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1839">
      <x:c r="A1839" t="str">
        <x:v>User Experience Virtualization (UE-V) 1.0</x:v>
      </x:c>
      <x:c r="B1839" t="str">
        <x:v/>
      </x:c>
      <x:c r="C1839" t="str">
        <x:v>Original Release</x:v>
      </x:c>
      <x:c r="D1839" t="str">
        <x:v>Fixed</x:v>
      </x:c>
      <x:c r="E1839" s="3" t="n">
        <x:v>41277</x:v>
      </x:c>
      <x:c r="F1839" s="3" t="n">
        <x:v>43109</x:v>
      </x:c>
      <x:c r="G1839" s="3" t="n">
        <x:v>44936</x:v>
      </x:c>
      <x:c r="H1839" s="3" t="n">
        <x:v/>
      </x:c>
      <x:c r="I1839" s="3" t="n">
        <x:v>41277</x:v>
      </x:c>
      <x:c r="J1839" s="3" t="n">
        <x:v>41737</x:v>
      </x:c>
      <x:c r="K1839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40">
      <x:c r="A1840" t="str">
        <x:v>User Experience Virtualization (UE-V) 1.0</x:v>
      </x:c>
      <x:c r="B1840" t="str">
        <x:v/>
      </x:c>
      <x:c r="C1840" t="str">
        <x:v>Service Pack 1</x:v>
      </x:c>
      <x:c r="D1840" t="str">
        <x:v>Fixed</x:v>
      </x:c>
      <x:c r="E1840" s="3" t="n">
        <x:v>41277</x:v>
      </x:c>
      <x:c r="F1840" s="3" t="n">
        <x:v>43109</x:v>
      </x:c>
      <x:c r="G1840" s="3" t="n">
        <x:v>44936</x:v>
      </x:c>
      <x:c r="H1840" s="3" t="n">
        <x:v/>
      </x:c>
      <x:c r="I1840" s="3" t="n">
        <x:v>41365</x:v>
      </x:c>
      <x:c r="J1840" s="3" t="n">
        <x:v>44936</x:v>
      </x:c>
      <x:c r="K1840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41">
      <x:c r="A1841" t="str">
        <x:v>User Experience Virtualization (UE-V) 2.0</x:v>
      </x:c>
      <x:c r="B1841" t="str">
        <x:v/>
      </x:c>
      <x:c r="C1841" t="str">
        <x:v/>
      </x:c>
      <x:c r="D1841" t="str">
        <x:v>Fixed</x:v>
      </x:c>
      <x:c r="E1841" s="3" t="n">
        <x:v>41676</x:v>
      </x:c>
      <x:c r="F1841" s="3" t="n">
        <x:v>43564</x:v>
      </x:c>
      <x:c r="G1841" s="3" t="n">
        <x:v>45391</x:v>
      </x:c>
      <x:c r="H1841" s="3" t="n">
        <x:v/>
      </x:c>
      <x:c r="I1841" s="3" t="n">
        <x:v/>
      </x:c>
      <x:c r="J1841" s="3" t="n">
        <x:v/>
      </x:c>
      <x:c r="K1841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1842">
      <x:c r="A1842" t="str">
        <x:v>User Experience Virtualization (UE-V) 2.1</x:v>
      </x:c>
      <x:c r="B1842" t="str">
        <x:v/>
      </x:c>
      <x:c r="C1842" t="str">
        <x:v>Original Release</x:v>
      </x:c>
      <x:c r="D1842" t="str">
        <x:v>Fixed</x:v>
      </x:c>
      <x:c r="E1842" s="3" t="n">
        <x:v>42071</x:v>
      </x:c>
      <x:c r="F1842" s="3" t="n">
        <x:v>43935</x:v>
      </x:c>
      <x:c r="G1842" s="3" t="n">
        <x:v>46126</x:v>
      </x:c>
      <x:c r="H1842" s="3" t="n">
        <x:v/>
      </x:c>
      <x:c r="I1842" s="3" t="n">
        <x:v>42071</x:v>
      </x:c>
      <x:c r="J1842" s="3" t="n">
        <x:v>42654</x:v>
      </x:c>
      <x:c r="K1842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43">
      <x:c r="A1843" t="str">
        <x:v>User Experience Virtualization (UE-V) 2.1</x:v>
      </x:c>
      <x:c r="B1843" t="str">
        <x:v/>
      </x:c>
      <x:c r="C1843" t="str">
        <x:v>Service Pack 1</x:v>
      </x:c>
      <x:c r="D1843" t="str">
        <x:v>Fixed</x:v>
      </x:c>
      <x:c r="E1843" s="3" t="n">
        <x:v>42071</x:v>
      </x:c>
      <x:c r="F1843" s="3" t="n">
        <x:v>43935</x:v>
      </x:c>
      <x:c r="G1843" s="3" t="n">
        <x:v>46126</x:v>
      </x:c>
      <x:c r="H1843" s="3" t="n">
        <x:v/>
      </x:c>
      <x:c r="I1843" s="3" t="n">
        <x:v>42219</x:v>
      </x:c>
      <x:c r="J1843" s="3" t="n">
        <x:v>46126</x:v>
      </x:c>
      <x:c r="K1843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44">
      <x:c r="A1844" t="str">
        <x:v>Virtual PC 2004</x:v>
      </x:c>
      <x:c r="B1844" t="str">
        <x:v>Express</x:v>
      </x:c>
      <x:c r="C1844" t="str">
        <x:v>Original Release</x:v>
      </x:c>
      <x:c r="D1844" t="str">
        <x:v>Fixed</x:v>
      </x:c>
      <x:c r="E1844" s="3" t="n">
        <x:v>38006</x:v>
      </x:c>
      <x:c r="F1844" s="3" t="n">
        <x:v>39917</x:v>
      </x:c>
      <x:c r="G1844" s="3" t="n">
        <x:v>41737</x:v>
      </x:c>
      <x:c r="H1844" s="3" t="n">
        <x:v/>
      </x:c>
      <x:c r="I1844" s="3" t="n">
        <x:v>38006</x:v>
      </x:c>
      <x:c r="J1844" s="3" t="n">
        <x:v>39364</x:v>
      </x:c>
      <x:c r="K1844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45">
      <x:c r="A1845" t="str">
        <x:v>Virtual PC 2004</x:v>
      </x:c>
      <x:c r="B1845" t="str">
        <x:v>Express</x:v>
      </x:c>
      <x:c r="C1845" t="str">
        <x:v>Service Pack 1</x:v>
      </x:c>
      <x:c r="D1845" t="str">
        <x:v>Fixed</x:v>
      </x:c>
      <x:c r="E1845" s="3" t="n">
        <x:v>38006</x:v>
      </x:c>
      <x:c r="F1845" s="3" t="n">
        <x:v>39917</x:v>
      </x:c>
      <x:c r="G1845" s="3" t="n">
        <x:v>41737</x:v>
      </x:c>
      <x:c r="H1845" s="3" t="n">
        <x:v/>
      </x:c>
      <x:c r="I1845" s="3" t="n">
        <x:v>38959</x:v>
      </x:c>
      <x:c r="J1845" s="3" t="n">
        <x:v>41737</x:v>
      </x:c>
      <x:c r="K1845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46">
      <x:c r="A1846" t="str">
        <x:v>Virtual PC 2004</x:v>
      </x:c>
      <x:c r="B1846" t="str">
        <x:v>Standard</x:v>
      </x:c>
      <x:c r="C1846" t="str">
        <x:v>Original Release</x:v>
      </x:c>
      <x:c r="D1846" t="str">
        <x:v>Fixed</x:v>
      </x:c>
      <x:c r="E1846" s="3" t="n">
        <x:v>38006</x:v>
      </x:c>
      <x:c r="F1846" s="3" t="n">
        <x:v>39917</x:v>
      </x:c>
      <x:c r="G1846" s="3" t="n">
        <x:v>41737</x:v>
      </x:c>
      <x:c r="H1846" s="3" t="n">
        <x:v/>
      </x:c>
      <x:c r="I1846" s="3" t="n">
        <x:v>38006</x:v>
      </x:c>
      <x:c r="J1846" s="3" t="n">
        <x:v>39364</x:v>
      </x:c>
      <x:c r="K1846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47">
      <x:c r="A1847" t="str">
        <x:v>Virtual PC 2004</x:v>
      </x:c>
      <x:c r="B1847" t="str">
        <x:v>Standard</x:v>
      </x:c>
      <x:c r="C1847" t="str">
        <x:v>Service Pack 1</x:v>
      </x:c>
      <x:c r="D1847" t="str">
        <x:v>Fixed</x:v>
      </x:c>
      <x:c r="E1847" s="3" t="n">
        <x:v>38006</x:v>
      </x:c>
      <x:c r="F1847" s="3" t="n">
        <x:v>39917</x:v>
      </x:c>
      <x:c r="G1847" s="3" t="n">
        <x:v>41737</x:v>
      </x:c>
      <x:c r="H1847" s="3" t="n">
        <x:v/>
      </x:c>
      <x:c r="I1847" s="3" t="n">
        <x:v>38959</x:v>
      </x:c>
      <x:c r="J1847" s="3" t="n">
        <x:v>41737</x:v>
      </x:c>
      <x:c r="K1847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48">
      <x:c r="A1848" t="str">
        <x:v>Virtual PC 2007</x:v>
      </x:c>
      <x:c r="B1848" t="str">
        <x:v/>
      </x:c>
      <x:c r="C1848" t="str">
        <x:v>Original Release</x:v>
      </x:c>
      <x:c r="D1848" t="str">
        <x:v>Fixed</x:v>
      </x:c>
      <x:c r="E1848" s="3" t="n">
        <x:v>39207</x:v>
      </x:c>
      <x:c r="F1848" s="3" t="n">
        <x:v>41100</x:v>
      </x:c>
      <x:c r="G1848" s="3" t="n">
        <x:v>42927</x:v>
      </x:c>
      <x:c r="H1848" s="3" t="n">
        <x:v/>
      </x:c>
      <x:c r="I1848" s="3" t="n">
        <x:v>39207</x:v>
      </x:c>
      <x:c r="J1848" s="3" t="n">
        <x:v>40008</x:v>
      </x:c>
      <x:c r="K1848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849">
      <x:c r="A1849" t="str">
        <x:v>Virtual PC 2007</x:v>
      </x:c>
      <x:c r="B1849" t="str">
        <x:v/>
      </x:c>
      <x:c r="C1849" t="str">
        <x:v>Service Pack 1</x:v>
      </x:c>
      <x:c r="D1849" t="str">
        <x:v>Fixed</x:v>
      </x:c>
      <x:c r="E1849" s="3" t="n">
        <x:v>39207</x:v>
      </x:c>
      <x:c r="F1849" s="3" t="n">
        <x:v>41100</x:v>
      </x:c>
      <x:c r="G1849" s="3" t="n">
        <x:v>42927</x:v>
      </x:c>
      <x:c r="H1849" s="3" t="n">
        <x:v/>
      </x:c>
      <x:c r="I1849" s="3" t="n">
        <x:v>39632</x:v>
      </x:c>
      <x:c r="J1849" s="3" t="n">
        <x:v>42927</x:v>
      </x:c>
      <x:c r="K1849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850">
      <x:c r="A1850" t="str">
        <x:v>Virtual PC for Mac</x:v>
      </x:c>
      <x:c r="B1850" t="str">
        <x:v/>
      </x:c>
      <x:c r="C1850" t="str">
        <x:v>Original Release</x:v>
      </x:c>
      <x:c r="D1850" t="str">
        <x:v>Fixed</x:v>
      </x:c>
      <x:c r="E1850" s="3" t="n">
        <x:v>37937</x:v>
      </x:c>
      <x:c r="F1850" s="3" t="n">
        <x:v>40281</x:v>
      </x:c>
      <x:c r="G1850" s="3" t="n">
        <x:v/>
      </x:c>
      <x:c r="H1850" s="3" t="n">
        <x:v/>
      </x:c>
      <x:c r="I1850" s="3" t="n">
        <x:v>37937</x:v>
      </x:c>
      <x:c r="J1850" s="3" t="n">
        <x:v>39826</x:v>
      </x:c>
      <x:c r="K1850" t="str">
        <x:f>=HYPERLINK("https://learn.microsoft.com/lifecycle/products/virtual-pc-for-mac?branch=live", "https://learn.microsoft.com/lifecycle/products/virtual-pc-for-mac?branch=live")</x:f>
        <x:v>https://learn.microsoft.com/lifecycle/products/virtual-pc-for-mac?branch=live</x:v>
      </x:c>
    </x:row>
    <x:row r="1851">
      <x:c r="A1851" t="str">
        <x:v>Virtual Server 2005</x:v>
      </x:c>
      <x:c r="B1851" t="str">
        <x:v>Enterprise</x:v>
      </x:c>
      <x:c r="C1851" t="str">
        <x:v/>
      </x:c>
      <x:c r="D1851" t="str">
        <x:v>Fixed</x:v>
      </x:c>
      <x:c r="E1851" s="3" t="n">
        <x:v>38289</x:v>
      </x:c>
      <x:c r="F1851" s="3" t="n">
        <x:v>40190</x:v>
      </x:c>
      <x:c r="G1851" s="3" t="n">
        <x:v>42017</x:v>
      </x:c>
      <x:c r="H1851" s="3" t="n">
        <x:v/>
      </x:c>
      <x:c r="I1851" s="3" t="n">
        <x:v/>
      </x:c>
      <x:c r="J1851" s="3" t="n">
        <x:v/>
      </x:c>
      <x:c r="K1851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52">
      <x:c r="A1852" t="str">
        <x:v>Virtual Server 2005</x:v>
      </x:c>
      <x:c r="B1852" t="str">
        <x:v>Management Pack</x:v>
      </x:c>
      <x:c r="C1852" t="str">
        <x:v/>
      </x:c>
      <x:c r="D1852" t="str">
        <x:v>Fixed</x:v>
      </x:c>
      <x:c r="E1852" s="3" t="n">
        <x:v>38289</x:v>
      </x:c>
      <x:c r="F1852" s="3" t="n">
        <x:v>40190</x:v>
      </x:c>
      <x:c r="G1852" s="3" t="n">
        <x:v>42017</x:v>
      </x:c>
      <x:c r="H1852" s="3" t="n">
        <x:v/>
      </x:c>
      <x:c r="I1852" s="3" t="n">
        <x:v/>
      </x:c>
      <x:c r="J1852" s="3" t="n">
        <x:v/>
      </x:c>
      <x:c r="K1852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53">
      <x:c r="A1853" t="str">
        <x:v>Virtual Server 2005</x:v>
      </x:c>
      <x:c r="B1853" t="str">
        <x:v>Standard</x:v>
      </x:c>
      <x:c r="C1853" t="str">
        <x:v/>
      </x:c>
      <x:c r="D1853" t="str">
        <x:v>Fixed</x:v>
      </x:c>
      <x:c r="E1853" s="3" t="n">
        <x:v>38289</x:v>
      </x:c>
      <x:c r="F1853" s="3" t="n">
        <x:v>40190</x:v>
      </x:c>
      <x:c r="G1853" s="3" t="n">
        <x:v>42017</x:v>
      </x:c>
      <x:c r="H1853" s="3" t="n">
        <x:v/>
      </x:c>
      <x:c r="I1853" s="3" t="n">
        <x:v/>
      </x:c>
      <x:c r="J1853" s="3" t="n">
        <x:v/>
      </x:c>
      <x:c r="K1853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54">
      <x:c r="A1854" t="str">
        <x:v>Virtual Server 2005 R2</x:v>
      </x:c>
      <x:c r="B1854" t="str">
        <x:v>Enterprise</x:v>
      </x:c>
      <x:c r="C1854" t="str">
        <x:v>Original Release</x:v>
      </x:c>
      <x:c r="D1854" t="str">
        <x:v>Fixed</x:v>
      </x:c>
      <x:c r="E1854" s="3" t="n">
        <x:v>38745</x:v>
      </x:c>
      <x:c r="F1854" s="3" t="n">
        <x:v>40190</x:v>
      </x:c>
      <x:c r="G1854" s="3" t="n">
        <x:v>42017</x:v>
      </x:c>
      <x:c r="H1854" s="3" t="n">
        <x:v/>
      </x:c>
      <x:c r="I1854" s="3" t="n">
        <x:v>38745</x:v>
      </x:c>
      <x:c r="J1854" s="3" t="n">
        <x:v>39637</x:v>
      </x:c>
      <x:c r="K1854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55">
      <x:c r="A1855" t="str">
        <x:v>Virtual Server 2005 R2</x:v>
      </x:c>
      <x:c r="B1855" t="str">
        <x:v>Enterprise</x:v>
      </x:c>
      <x:c r="C1855" t="str">
        <x:v>Service Pack 1</x:v>
      </x:c>
      <x:c r="D1855" t="str">
        <x:v>Fixed</x:v>
      </x:c>
      <x:c r="E1855" s="3" t="n">
        <x:v>38745</x:v>
      </x:c>
      <x:c r="F1855" s="3" t="n">
        <x:v>40190</x:v>
      </x:c>
      <x:c r="G1855" s="3" t="n">
        <x:v>42017</x:v>
      </x:c>
      <x:c r="H1855" s="3" t="n">
        <x:v/>
      </x:c>
      <x:c r="I1855" s="3" t="n">
        <x:v>39188</x:v>
      </x:c>
      <x:c r="J1855" s="3" t="n">
        <x:v>42017</x:v>
      </x:c>
      <x:c r="K1855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56">
      <x:c r="A1856" t="str">
        <x:v>Virtual Server 2005 R2</x:v>
      </x:c>
      <x:c r="B1856" t="str">
        <x:v>Standard</x:v>
      </x:c>
      <x:c r="C1856" t="str">
        <x:v>Original Release</x:v>
      </x:c>
      <x:c r="D1856" t="str">
        <x:v>Fixed</x:v>
      </x:c>
      <x:c r="E1856" s="3" t="n">
        <x:v>38745</x:v>
      </x:c>
      <x:c r="F1856" s="3" t="n">
        <x:v>40190</x:v>
      </x:c>
      <x:c r="G1856" s="3" t="n">
        <x:v>42017</x:v>
      </x:c>
      <x:c r="H1856" s="3" t="n">
        <x:v/>
      </x:c>
      <x:c r="I1856" s="3" t="n">
        <x:v>38745</x:v>
      </x:c>
      <x:c r="J1856" s="3" t="n">
        <x:v>39637</x:v>
      </x:c>
      <x:c r="K1856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57">
      <x:c r="A1857" t="str">
        <x:v>Virtual Server 2005 R2</x:v>
      </x:c>
      <x:c r="B1857" t="str">
        <x:v>Standard</x:v>
      </x:c>
      <x:c r="C1857" t="str">
        <x:v>Service Pack 1</x:v>
      </x:c>
      <x:c r="D1857" t="str">
        <x:v>Fixed</x:v>
      </x:c>
      <x:c r="E1857" s="3" t="n">
        <x:v>38745</x:v>
      </x:c>
      <x:c r="F1857" s="3" t="n">
        <x:v>40190</x:v>
      </x:c>
      <x:c r="G1857" s="3" t="n">
        <x:v>42017</x:v>
      </x:c>
      <x:c r="H1857" s="3" t="n">
        <x:v/>
      </x:c>
      <x:c r="I1857" s="3" t="n">
        <x:v>39188</x:v>
      </x:c>
      <x:c r="J1857" s="3" t="n">
        <x:v>42017</x:v>
      </x:c>
      <x:c r="K1857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58">
      <x:c r="A1858" t="str">
        <x:v>Virtual WAN hubs running on Cloud Services</x:v>
      </x:c>
      <x:c r="B1858" t="str">
        <x:v/>
      </x:c>
      <x:c r="C1858" t="str">
        <x:v>Original Release</x:v>
      </x:c>
      <x:c r="D1858" t="str">
        <x:v>Modern</x:v>
      </x:c>
      <x:c r="E1858" s="3" t="n">
        <x:v>43346</x:v>
      </x:c>
      <x:c r="F1858" s="3" t="n">
        <x:v/>
      </x:c>
      <x:c r="G1858" s="3" t="n">
        <x:v/>
      </x:c>
      <x:c r="H1858" s="3" t="n">
        <x:v>45474</x:v>
      </x:c>
      <x:c r="I1858" s="3" t="n">
        <x:v>43346</x:v>
      </x:c>
      <x:c r="J1858" s="3" t="n">
        <x:v/>
      </x:c>
      <x:c r="K1858" t="str">
        <x:f>=HYPERLINK("https://learn.microsoft.com/lifecycle/products/virtual-wan-hubs-running-on-cloud-services?branch=live", "https://learn.microsoft.com/lifecycle/products/virtual-wan-hubs-running-on-cloud-services?branch=live")</x:f>
        <x:v>https://learn.microsoft.com/lifecycle/products/virtual-wan-hubs-running-on-cloud-services?branch=live</x:v>
      </x:c>
    </x:row>
    <x:row r="1859">
      <x:c r="A1859" t="str">
        <x:v>Visio 2003</x:v>
      </x:c>
      <x:c r="B1859" t="str">
        <x:v>Professional</x:v>
      </x:c>
      <x:c r="C1859" t="str">
        <x:v>Original Release</x:v>
      </x:c>
      <x:c r="D1859" t="str">
        <x:v>Fixed</x:v>
      </x:c>
      <x:c r="E1859" s="3" t="n">
        <x:v>37942</x:v>
      </x:c>
      <x:c r="F1859" s="3" t="n">
        <x:v>39917</x:v>
      </x:c>
      <x:c r="G1859" s="3" t="n">
        <x:v>41737</x:v>
      </x:c>
      <x:c r="H1859" s="3" t="n">
        <x:v/>
      </x:c>
      <x:c r="I1859" s="3" t="n">
        <x:v>37942</x:v>
      </x:c>
      <x:c r="J1859" s="3" t="n">
        <x:v>38560</x:v>
      </x:c>
      <x:c r="K1859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0">
      <x:c r="A1860" t="str">
        <x:v>Visio 2003</x:v>
      </x:c>
      <x:c r="B1860" t="str">
        <x:v>Professional</x:v>
      </x:c>
      <x:c r="C1860" t="str">
        <x:v>Service Pack 1</x:v>
      </x:c>
      <x:c r="D1860" t="str">
        <x:v>Fixed</x:v>
      </x:c>
      <x:c r="E1860" s="3" t="n">
        <x:v>37942</x:v>
      </x:c>
      <x:c r="F1860" s="3" t="n">
        <x:v>39917</x:v>
      </x:c>
      <x:c r="G1860" s="3" t="n">
        <x:v>41737</x:v>
      </x:c>
      <x:c r="H1860" s="3" t="n">
        <x:v/>
      </x:c>
      <x:c r="I1860" s="3" t="n">
        <x:v>38196</x:v>
      </x:c>
      <x:c r="J1860" s="3" t="n">
        <x:v>39000</x:v>
      </x:c>
      <x:c r="K186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1">
      <x:c r="A1861" t="str">
        <x:v>Visio 2003</x:v>
      </x:c>
      <x:c r="B1861" t="str">
        <x:v>Professional</x:v>
      </x:c>
      <x:c r="C1861" t="str">
        <x:v>Service Pack 2</x:v>
      </x:c>
      <x:c r="D1861" t="str">
        <x:v>Fixed</x:v>
      </x:c>
      <x:c r="E1861" s="3" t="n">
        <x:v>37942</x:v>
      </x:c>
      <x:c r="F1861" s="3" t="n">
        <x:v>39917</x:v>
      </x:c>
      <x:c r="G1861" s="3" t="n">
        <x:v>41737</x:v>
      </x:c>
      <x:c r="H1861" s="3" t="n">
        <x:v/>
      </x:c>
      <x:c r="I1861" s="3" t="n">
        <x:v>38622</x:v>
      </x:c>
      <x:c r="J1861" s="3" t="n">
        <x:v>39735</x:v>
      </x:c>
      <x:c r="K186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2">
      <x:c r="A1862" t="str">
        <x:v>Visio 2003</x:v>
      </x:c>
      <x:c r="B1862" t="str">
        <x:v>Professional</x:v>
      </x:c>
      <x:c r="C1862" t="str">
        <x:v>Service Pack 3</x:v>
      </x:c>
      <x:c r="D1862" t="str">
        <x:v>Fixed</x:v>
      </x:c>
      <x:c r="E1862" s="3" t="n">
        <x:v>37942</x:v>
      </x:c>
      <x:c r="F1862" s="3" t="n">
        <x:v>39917</x:v>
      </x:c>
      <x:c r="G1862" s="3" t="n">
        <x:v>41737</x:v>
      </x:c>
      <x:c r="H1862" s="3" t="n">
        <x:v/>
      </x:c>
      <x:c r="I1862" s="3" t="n">
        <x:v>39342</x:v>
      </x:c>
      <x:c r="J1862" s="3" t="n">
        <x:v>41737</x:v>
      </x:c>
      <x:c r="K186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3">
      <x:c r="A1863" t="str">
        <x:v>Visio 2003</x:v>
      </x:c>
      <x:c r="B1863" t="str">
        <x:v>Standard</x:v>
      </x:c>
      <x:c r="C1863" t="str">
        <x:v>Original Release</x:v>
      </x:c>
      <x:c r="D1863" t="str">
        <x:v>Fixed</x:v>
      </x:c>
      <x:c r="E1863" s="3" t="n">
        <x:v>37942</x:v>
      </x:c>
      <x:c r="F1863" s="3" t="n">
        <x:v>39917</x:v>
      </x:c>
      <x:c r="G1863" s="3" t="n">
        <x:v>41737</x:v>
      </x:c>
      <x:c r="H1863" s="3" t="n">
        <x:v/>
      </x:c>
      <x:c r="I1863" s="3" t="n">
        <x:v>37942</x:v>
      </x:c>
      <x:c r="J1863" s="3" t="n">
        <x:v>38560</x:v>
      </x:c>
      <x:c r="K186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4">
      <x:c r="A1864" t="str">
        <x:v>Visio 2003</x:v>
      </x:c>
      <x:c r="B1864" t="str">
        <x:v>Standard</x:v>
      </x:c>
      <x:c r="C1864" t="str">
        <x:v>Service Pack 1</x:v>
      </x:c>
      <x:c r="D1864" t="str">
        <x:v>Fixed</x:v>
      </x:c>
      <x:c r="E1864" s="3" t="n">
        <x:v>37942</x:v>
      </x:c>
      <x:c r="F1864" s="3" t="n">
        <x:v>39917</x:v>
      </x:c>
      <x:c r="G1864" s="3" t="n">
        <x:v>41737</x:v>
      </x:c>
      <x:c r="H1864" s="3" t="n">
        <x:v/>
      </x:c>
      <x:c r="I1864" s="3" t="n">
        <x:v>38196</x:v>
      </x:c>
      <x:c r="J1864" s="3" t="n">
        <x:v>39000</x:v>
      </x:c>
      <x:c r="K186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5">
      <x:c r="A1865" t="str">
        <x:v>Visio 2003</x:v>
      </x:c>
      <x:c r="B1865" t="str">
        <x:v>Standard</x:v>
      </x:c>
      <x:c r="C1865" t="str">
        <x:v>Service Pack 2</x:v>
      </x:c>
      <x:c r="D1865" t="str">
        <x:v>Fixed</x:v>
      </x:c>
      <x:c r="E1865" s="3" t="n">
        <x:v>37942</x:v>
      </x:c>
      <x:c r="F1865" s="3" t="n">
        <x:v>39917</x:v>
      </x:c>
      <x:c r="G1865" s="3" t="n">
        <x:v>41737</x:v>
      </x:c>
      <x:c r="H1865" s="3" t="n">
        <x:v/>
      </x:c>
      <x:c r="I1865" s="3" t="n">
        <x:v>38622</x:v>
      </x:c>
      <x:c r="J1865" s="3" t="n">
        <x:v>39735</x:v>
      </x:c>
      <x:c r="K1865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6">
      <x:c r="A1866" t="str">
        <x:v>Visio 2003</x:v>
      </x:c>
      <x:c r="B1866" t="str">
        <x:v>Standard</x:v>
      </x:c>
      <x:c r="C1866" t="str">
        <x:v>Service Pack 3</x:v>
      </x:c>
      <x:c r="D1866" t="str">
        <x:v>Fixed</x:v>
      </x:c>
      <x:c r="E1866" s="3" t="n">
        <x:v>37942</x:v>
      </x:c>
      <x:c r="F1866" s="3" t="n">
        <x:v>39917</x:v>
      </x:c>
      <x:c r="G1866" s="3" t="n">
        <x:v>41737</x:v>
      </x:c>
      <x:c r="H1866" s="3" t="n">
        <x:v/>
      </x:c>
      <x:c r="I1866" s="3" t="n">
        <x:v>39342</x:v>
      </x:c>
      <x:c r="J1866" s="3" t="n">
        <x:v>41737</x:v>
      </x:c>
      <x:c r="K1866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67">
      <x:c r="A1867" t="str">
        <x:v>Visio 2007</x:v>
      </x:c>
      <x:c r="B1867" t="str">
        <x:v>Professional</x:v>
      </x:c>
      <x:c r="C1867" t="str">
        <x:v>Original Release</x:v>
      </x:c>
      <x:c r="D1867" t="str">
        <x:v>Fixed</x:v>
      </x:c>
      <x:c r="E1867" s="3" t="n">
        <x:v>39109</x:v>
      </x:c>
      <x:c r="F1867" s="3" t="n">
        <x:v>41191</x:v>
      </x:c>
      <x:c r="G1867" s="3" t="n">
        <x:v>43018</x:v>
      </x:c>
      <x:c r="H1867" s="3" t="n">
        <x:v/>
      </x:c>
      <x:c r="I1867" s="3" t="n">
        <x:v>39109</x:v>
      </x:c>
      <x:c r="J1867" s="3" t="n">
        <x:v>39826</x:v>
      </x:c>
      <x:c r="K1867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8">
      <x:c r="A1868" t="str">
        <x:v>Visio 2007</x:v>
      </x:c>
      <x:c r="B1868" t="str">
        <x:v>Professional</x:v>
      </x:c>
      <x:c r="C1868" t="str">
        <x:v>Service Pack 1</x:v>
      </x:c>
      <x:c r="D1868" t="str">
        <x:v>Fixed</x:v>
      </x:c>
      <x:c r="E1868" s="3" t="n">
        <x:v>39109</x:v>
      </x:c>
      <x:c r="F1868" s="3" t="n">
        <x:v>41191</x:v>
      </x:c>
      <x:c r="G1868" s="3" t="n">
        <x:v>43018</x:v>
      </x:c>
      <x:c r="H1868" s="3" t="n">
        <x:v/>
      </x:c>
      <x:c r="I1868" s="3" t="n">
        <x:v>39427</x:v>
      </x:c>
      <x:c r="J1868" s="3" t="n">
        <x:v>40372</x:v>
      </x:c>
      <x:c r="K186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9">
      <x:c r="A1869" t="str">
        <x:v>Visio 2007</x:v>
      </x:c>
      <x:c r="B1869" t="str">
        <x:v>Professional</x:v>
      </x:c>
      <x:c r="C1869" t="str">
        <x:v>Service Pack 2</x:v>
      </x:c>
      <x:c r="D1869" t="str">
        <x:v>Fixed</x:v>
      </x:c>
      <x:c r="E1869" s="3" t="n">
        <x:v>39109</x:v>
      </x:c>
      <x:c r="F1869" s="3" t="n">
        <x:v>41191</x:v>
      </x:c>
      <x:c r="G1869" s="3" t="n">
        <x:v>43018</x:v>
      </x:c>
      <x:c r="H1869" s="3" t="n">
        <x:v/>
      </x:c>
      <x:c r="I1869" s="3" t="n">
        <x:v>39927</x:v>
      </x:c>
      <x:c r="J1869" s="3" t="n">
        <x:v>41282</x:v>
      </x:c>
      <x:c r="K186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70">
      <x:c r="A1870" t="str">
        <x:v>Visio 2007</x:v>
      </x:c>
      <x:c r="B1870" t="str">
        <x:v>Professional</x:v>
      </x:c>
      <x:c r="C1870" t="str">
        <x:v>Service Pack 3</x:v>
      </x:c>
      <x:c r="D1870" t="str">
        <x:v>Fixed</x:v>
      </x:c>
      <x:c r="E1870" s="3" t="n">
        <x:v>39109</x:v>
      </x:c>
      <x:c r="F1870" s="3" t="n">
        <x:v>41191</x:v>
      </x:c>
      <x:c r="G1870" s="3" t="n">
        <x:v>43018</x:v>
      </x:c>
      <x:c r="H1870" s="3" t="n">
        <x:v/>
      </x:c>
      <x:c r="I1870" s="3" t="n">
        <x:v>40841</x:v>
      </x:c>
      <x:c r="J1870" s="3" t="n">
        <x:v>43018</x:v>
      </x:c>
      <x:c r="K187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71">
      <x:c r="A1871" t="str">
        <x:v>Visio 2007</x:v>
      </x:c>
      <x:c r="B1871" t="str">
        <x:v>Standard</x:v>
      </x:c>
      <x:c r="C1871" t="str">
        <x:v>Original Release</x:v>
      </x:c>
      <x:c r="D1871" t="str">
        <x:v>Fixed</x:v>
      </x:c>
      <x:c r="E1871" s="3" t="n">
        <x:v>39109</x:v>
      </x:c>
      <x:c r="F1871" s="3" t="n">
        <x:v>41191</x:v>
      </x:c>
      <x:c r="G1871" s="3" t="n">
        <x:v>43018</x:v>
      </x:c>
      <x:c r="H1871" s="3" t="n">
        <x:v/>
      </x:c>
      <x:c r="I1871" s="3" t="n">
        <x:v>39109</x:v>
      </x:c>
      <x:c r="J1871" s="3" t="n">
        <x:v>39826</x:v>
      </x:c>
      <x:c r="K187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72">
      <x:c r="A1872" t="str">
        <x:v>Visio 2007</x:v>
      </x:c>
      <x:c r="B1872" t="str">
        <x:v>Standard</x:v>
      </x:c>
      <x:c r="C1872" t="str">
        <x:v>Service Pack 1</x:v>
      </x:c>
      <x:c r="D1872" t="str">
        <x:v>Fixed</x:v>
      </x:c>
      <x:c r="E1872" s="3" t="n">
        <x:v>39109</x:v>
      </x:c>
      <x:c r="F1872" s="3" t="n">
        <x:v>41191</x:v>
      </x:c>
      <x:c r="G1872" s="3" t="n">
        <x:v>43018</x:v>
      </x:c>
      <x:c r="H1872" s="3" t="n">
        <x:v/>
      </x:c>
      <x:c r="I1872" s="3" t="n">
        <x:v>39427</x:v>
      </x:c>
      <x:c r="J1872" s="3" t="n">
        <x:v>40372</x:v>
      </x:c>
      <x:c r="K187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73">
      <x:c r="A1873" t="str">
        <x:v>Visio 2007</x:v>
      </x:c>
      <x:c r="B1873" t="str">
        <x:v>Standard</x:v>
      </x:c>
      <x:c r="C1873" t="str">
        <x:v>Service Pack 2</x:v>
      </x:c>
      <x:c r="D1873" t="str">
        <x:v>Fixed</x:v>
      </x:c>
      <x:c r="E1873" s="3" t="n">
        <x:v>39109</x:v>
      </x:c>
      <x:c r="F1873" s="3" t="n">
        <x:v>41191</x:v>
      </x:c>
      <x:c r="G1873" s="3" t="n">
        <x:v>43018</x:v>
      </x:c>
      <x:c r="H1873" s="3" t="n">
        <x:v/>
      </x:c>
      <x:c r="I1873" s="3" t="n">
        <x:v>39927</x:v>
      </x:c>
      <x:c r="J1873" s="3" t="n">
        <x:v>41282</x:v>
      </x:c>
      <x:c r="K1873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74">
      <x:c r="A1874" t="str">
        <x:v>Visio 2007</x:v>
      </x:c>
      <x:c r="B1874" t="str">
        <x:v>Standard</x:v>
      </x:c>
      <x:c r="C1874" t="str">
        <x:v>Service Pack 3</x:v>
      </x:c>
      <x:c r="D1874" t="str">
        <x:v>Fixed</x:v>
      </x:c>
      <x:c r="E1874" s="3" t="n">
        <x:v>39109</x:v>
      </x:c>
      <x:c r="F1874" s="3" t="n">
        <x:v>41191</x:v>
      </x:c>
      <x:c r="G1874" s="3" t="n">
        <x:v>43018</x:v>
      </x:c>
      <x:c r="H1874" s="3" t="n">
        <x:v/>
      </x:c>
      <x:c r="I1874" s="3" t="n">
        <x:v>40841</x:v>
      </x:c>
      <x:c r="J1874" s="3" t="n">
        <x:v>43018</x:v>
      </x:c>
      <x:c r="K1874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75">
      <x:c r="A1875" t="str">
        <x:v>Visio 2010</x:v>
      </x:c>
      <x:c r="B1875" t="str">
        <x:v>Premium</x:v>
      </x:c>
      <x:c r="C1875" t="str">
        <x:v>Original Release</x:v>
      </x:c>
      <x:c r="D1875" t="str">
        <x:v>Fixed</x:v>
      </x:c>
      <x:c r="E1875" s="3" t="n">
        <x:v>40374</x:v>
      </x:c>
      <x:c r="F1875" s="3" t="n">
        <x:v>42290</x:v>
      </x:c>
      <x:c r="G1875" s="3" t="n">
        <x:v>44117</x:v>
      </x:c>
      <x:c r="H1875" s="3" t="n">
        <x:v/>
      </x:c>
      <x:c r="I1875" s="3" t="n">
        <x:v>40374</x:v>
      </x:c>
      <x:c r="J1875" s="3" t="n">
        <x:v>41100</x:v>
      </x:c>
      <x:c r="K187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6">
      <x:c r="A1876" t="str">
        <x:v>Visio 2010</x:v>
      </x:c>
      <x:c r="B1876" t="str">
        <x:v>Premium</x:v>
      </x:c>
      <x:c r="C1876" t="str">
        <x:v>Service Pack 1</x:v>
      </x:c>
      <x:c r="D1876" t="str">
        <x:v>Fixed</x:v>
      </x:c>
      <x:c r="E1876" s="3" t="n">
        <x:v>40374</x:v>
      </x:c>
      <x:c r="F1876" s="3" t="n">
        <x:v>42290</x:v>
      </x:c>
      <x:c r="G1876" s="3" t="n">
        <x:v>44117</x:v>
      </x:c>
      <x:c r="H1876" s="3" t="n">
        <x:v/>
      </x:c>
      <x:c r="I1876" s="3" t="n">
        <x:v>40722</x:v>
      </x:c>
      <x:c r="J1876" s="3" t="n">
        <x:v>41926</x:v>
      </x:c>
      <x:c r="K187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7">
      <x:c r="A1877" t="str">
        <x:v>Visio 2010</x:v>
      </x:c>
      <x:c r="B1877" t="str">
        <x:v>Premium</x:v>
      </x:c>
      <x:c r="C1877" t="str">
        <x:v>Service Pack 2</x:v>
      </x:c>
      <x:c r="D1877" t="str">
        <x:v>Fixed</x:v>
      </x:c>
      <x:c r="E1877" s="3" t="n">
        <x:v>40374</x:v>
      </x:c>
      <x:c r="F1877" s="3" t="n">
        <x:v>42290</x:v>
      </x:c>
      <x:c r="G1877" s="3" t="n">
        <x:v>44117</x:v>
      </x:c>
      <x:c r="H1877" s="3" t="n">
        <x:v/>
      </x:c>
      <x:c r="I1877" s="3" t="n">
        <x:v>41474</x:v>
      </x:c>
      <x:c r="J1877" s="3" t="n">
        <x:v>44117</x:v>
      </x:c>
      <x:c r="K187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8">
      <x:c r="A1878" t="str">
        <x:v>Visio 2010</x:v>
      </x:c>
      <x:c r="B1878" t="str">
        <x:v>Professional</x:v>
      </x:c>
      <x:c r="C1878" t="str">
        <x:v>Original Release</x:v>
      </x:c>
      <x:c r="D1878" t="str">
        <x:v>Fixed</x:v>
      </x:c>
      <x:c r="E1878" s="3" t="n">
        <x:v>40374</x:v>
      </x:c>
      <x:c r="F1878" s="3" t="n">
        <x:v>42290</x:v>
      </x:c>
      <x:c r="G1878" s="3" t="n">
        <x:v>44117</x:v>
      </x:c>
      <x:c r="H1878" s="3" t="n">
        <x:v/>
      </x:c>
      <x:c r="I1878" s="3" t="n">
        <x:v>40374</x:v>
      </x:c>
      <x:c r="J1878" s="3" t="n">
        <x:v>41100</x:v>
      </x:c>
      <x:c r="K187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9">
      <x:c r="A1879" t="str">
        <x:v>Visio 2010</x:v>
      </x:c>
      <x:c r="B1879" t="str">
        <x:v>Professional</x:v>
      </x:c>
      <x:c r="C1879" t="str">
        <x:v>Service Pack 1</x:v>
      </x:c>
      <x:c r="D1879" t="str">
        <x:v>Fixed</x:v>
      </x:c>
      <x:c r="E1879" s="3" t="n">
        <x:v>40374</x:v>
      </x:c>
      <x:c r="F1879" s="3" t="n">
        <x:v>42290</x:v>
      </x:c>
      <x:c r="G1879" s="3" t="n">
        <x:v>44117</x:v>
      </x:c>
      <x:c r="H1879" s="3" t="n">
        <x:v/>
      </x:c>
      <x:c r="I1879" s="3" t="n">
        <x:v>40722</x:v>
      </x:c>
      <x:c r="J1879" s="3" t="n">
        <x:v>41926</x:v>
      </x:c>
      <x:c r="K187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80">
      <x:c r="A1880" t="str">
        <x:v>Visio 2010</x:v>
      </x:c>
      <x:c r="B1880" t="str">
        <x:v>Professional</x:v>
      </x:c>
      <x:c r="C1880" t="str">
        <x:v>Service Pack 2</x:v>
      </x:c>
      <x:c r="D1880" t="str">
        <x:v>Fixed</x:v>
      </x:c>
      <x:c r="E1880" s="3" t="n">
        <x:v>40374</x:v>
      </x:c>
      <x:c r="F1880" s="3" t="n">
        <x:v>42290</x:v>
      </x:c>
      <x:c r="G1880" s="3" t="n">
        <x:v>44117</x:v>
      </x:c>
      <x:c r="H1880" s="3" t="n">
        <x:v/>
      </x:c>
      <x:c r="I1880" s="3" t="n">
        <x:v>41474</x:v>
      </x:c>
      <x:c r="J1880" s="3" t="n">
        <x:v>44117</x:v>
      </x:c>
      <x:c r="K188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81">
      <x:c r="A1881" t="str">
        <x:v>Visio 2010</x:v>
      </x:c>
      <x:c r="B1881" t="str">
        <x:v>Standard</x:v>
      </x:c>
      <x:c r="C1881" t="str">
        <x:v>Original Release</x:v>
      </x:c>
      <x:c r="D1881" t="str">
        <x:v>Fixed</x:v>
      </x:c>
      <x:c r="E1881" s="3" t="n">
        <x:v>40374</x:v>
      </x:c>
      <x:c r="F1881" s="3" t="n">
        <x:v>42290</x:v>
      </x:c>
      <x:c r="G1881" s="3" t="n">
        <x:v>44117</x:v>
      </x:c>
      <x:c r="H1881" s="3" t="n">
        <x:v/>
      </x:c>
      <x:c r="I1881" s="3" t="n">
        <x:v>40374</x:v>
      </x:c>
      <x:c r="J1881" s="3" t="n">
        <x:v>41100</x:v>
      </x:c>
      <x:c r="K188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82">
      <x:c r="A1882" t="str">
        <x:v>Visio 2010</x:v>
      </x:c>
      <x:c r="B1882" t="str">
        <x:v>Standard</x:v>
      </x:c>
      <x:c r="C1882" t="str">
        <x:v>Service Pack 1</x:v>
      </x:c>
      <x:c r="D1882" t="str">
        <x:v>Fixed</x:v>
      </x:c>
      <x:c r="E1882" s="3" t="n">
        <x:v>40374</x:v>
      </x:c>
      <x:c r="F1882" s="3" t="n">
        <x:v>42290</x:v>
      </x:c>
      <x:c r="G1882" s="3" t="n">
        <x:v>44117</x:v>
      </x:c>
      <x:c r="H1882" s="3" t="n">
        <x:v/>
      </x:c>
      <x:c r="I1882" s="3" t="n">
        <x:v>40722</x:v>
      </x:c>
      <x:c r="J1882" s="3" t="n">
        <x:v>41926</x:v>
      </x:c>
      <x:c r="K188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83">
      <x:c r="A1883" t="str">
        <x:v>Visio 2010</x:v>
      </x:c>
      <x:c r="B1883" t="str">
        <x:v>Standard</x:v>
      </x:c>
      <x:c r="C1883" t="str">
        <x:v>Service Pack 2</x:v>
      </x:c>
      <x:c r="D1883" t="str">
        <x:v>Fixed</x:v>
      </x:c>
      <x:c r="E1883" s="3" t="n">
        <x:v>40374</x:v>
      </x:c>
      <x:c r="F1883" s="3" t="n">
        <x:v>42290</x:v>
      </x:c>
      <x:c r="G1883" s="3" t="n">
        <x:v>44117</x:v>
      </x:c>
      <x:c r="H1883" s="3" t="n">
        <x:v/>
      </x:c>
      <x:c r="I1883" s="3" t="n">
        <x:v>41474</x:v>
      </x:c>
      <x:c r="J1883" s="3" t="n">
        <x:v>44117</x:v>
      </x:c>
      <x:c r="K188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84">
      <x:c r="A1884" t="str">
        <x:v>Visio 2013</x:v>
      </x:c>
      <x:c r="B1884" t="str">
        <x:v>Professional</x:v>
      </x:c>
      <x:c r="C1884" t="str">
        <x:v>Original Release</x:v>
      </x:c>
      <x:c r="D1884" t="str">
        <x:v>Fixed</x:v>
      </x:c>
      <x:c r="E1884" s="3" t="n">
        <x:v>41283</x:v>
      </x:c>
      <x:c r="F1884" s="3" t="n">
        <x:v>43200</x:v>
      </x:c>
      <x:c r="G1884" s="3" t="n">
        <x:v>45027</x:v>
      </x:c>
      <x:c r="H1884" s="3" t="n">
        <x:v/>
      </x:c>
      <x:c r="I1884" s="3" t="n">
        <x:v>41283</x:v>
      </x:c>
      <x:c r="J1884" s="3" t="n">
        <x:v>42108</x:v>
      </x:c>
      <x:c r="K1884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85">
      <x:c r="A1885" t="str">
        <x:v>Visio 2013</x:v>
      </x:c>
      <x:c r="B1885" t="str">
        <x:v>Professional</x:v>
      </x:c>
      <x:c r="C1885" t="str">
        <x:v>Service Pack 1</x:v>
      </x:c>
      <x:c r="D1885" t="str">
        <x:v>Fixed</x:v>
      </x:c>
      <x:c r="E1885" s="3" t="n">
        <x:v>41283</x:v>
      </x:c>
      <x:c r="F1885" s="3" t="n">
        <x:v>43200</x:v>
      </x:c>
      <x:c r="G1885" s="3" t="n">
        <x:v>45027</x:v>
      </x:c>
      <x:c r="H1885" s="3" t="n">
        <x:v/>
      </x:c>
      <x:c r="I1885" s="3" t="n">
        <x:v>41688</x:v>
      </x:c>
      <x:c r="J1885" s="3" t="n">
        <x:v>45027</x:v>
      </x:c>
      <x:c r="K1885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86">
      <x:c r="A1886" t="str">
        <x:v>Visio 2013</x:v>
      </x:c>
      <x:c r="B1886" t="str">
        <x:v>Standard</x:v>
      </x:c>
      <x:c r="C1886" t="str">
        <x:v>Original Release</x:v>
      </x:c>
      <x:c r="D1886" t="str">
        <x:v>Fixed</x:v>
      </x:c>
      <x:c r="E1886" s="3" t="n">
        <x:v>41283</x:v>
      </x:c>
      <x:c r="F1886" s="3" t="n">
        <x:v>43200</x:v>
      </x:c>
      <x:c r="G1886" s="3" t="n">
        <x:v>45027</x:v>
      </x:c>
      <x:c r="H1886" s="3" t="n">
        <x:v/>
      </x:c>
      <x:c r="I1886" s="3" t="n">
        <x:v>41283</x:v>
      </x:c>
      <x:c r="J1886" s="3" t="n">
        <x:v>42108</x:v>
      </x:c>
      <x:c r="K1886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87">
      <x:c r="A1887" t="str">
        <x:v>Visio 2013</x:v>
      </x:c>
      <x:c r="B1887" t="str">
        <x:v>Standard</x:v>
      </x:c>
      <x:c r="C1887" t="str">
        <x:v>Service Pack 1</x:v>
      </x:c>
      <x:c r="D1887" t="str">
        <x:v>Fixed</x:v>
      </x:c>
      <x:c r="E1887" s="3" t="n">
        <x:v>41283</x:v>
      </x:c>
      <x:c r="F1887" s="3" t="n">
        <x:v>43200</x:v>
      </x:c>
      <x:c r="G1887" s="3" t="n">
        <x:v>45027</x:v>
      </x:c>
      <x:c r="H1887" s="3" t="n">
        <x:v/>
      </x:c>
      <x:c r="I1887" s="3" t="n">
        <x:v>41688</x:v>
      </x:c>
      <x:c r="J1887" s="3" t="n">
        <x:v>45027</x:v>
      </x:c>
      <x:c r="K1887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88">
      <x:c r="A1888" t="str">
        <x:v>Visio 2016</x:v>
      </x:c>
      <x:c r="B1888" t="str">
        <x:v>Professional</x:v>
      </x:c>
      <x:c r="C1888" t="str">
        <x:v/>
      </x:c>
      <x:c r="D1888" t="str">
        <x:v>Fixed</x:v>
      </x:c>
      <x:c r="E1888" s="3" t="n">
        <x:v>42269</x:v>
      </x:c>
      <x:c r="F1888" s="3" t="n">
        <x:v>44117</x:v>
      </x:c>
      <x:c r="G1888" s="3" t="n">
        <x:v>45944</x:v>
      </x:c>
      <x:c r="H1888" s="3" t="n">
        <x:v/>
      </x:c>
      <x:c r="I1888" s="3" t="n">
        <x:v/>
      </x:c>
      <x:c r="J1888" s="3" t="n">
        <x:v/>
      </x:c>
      <x:c r="K1888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1889">
      <x:c r="A1889" t="str">
        <x:v>Visio 2016</x:v>
      </x:c>
      <x:c r="B1889" t="str">
        <x:v>Standard</x:v>
      </x:c>
      <x:c r="C1889" t="str">
        <x:v/>
      </x:c>
      <x:c r="D1889" t="str">
        <x:v>Fixed</x:v>
      </x:c>
      <x:c r="E1889" s="3" t="n">
        <x:v>42269</x:v>
      </x:c>
      <x:c r="F1889" s="3" t="n">
        <x:v>44117</x:v>
      </x:c>
      <x:c r="G1889" s="3" t="n">
        <x:v>45944</x:v>
      </x:c>
      <x:c r="H1889" s="3" t="n">
        <x:v/>
      </x:c>
      <x:c r="I1889" s="3" t="n">
        <x:v/>
      </x:c>
      <x:c r="J1889" s="3" t="n">
        <x:v/>
      </x:c>
      <x:c r="K188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1890">
      <x:c r="A1890" t="str">
        <x:v>Visio 2019</x:v>
      </x:c>
      <x:c r="B1890" t="str">
        <x:v>Professional</x:v>
      </x:c>
      <x:c r="C1890" t="str">
        <x:v/>
      </x:c>
      <x:c r="D1890" t="str">
        <x:v>Fixed</x:v>
      </x:c>
      <x:c r="E1890" s="3" t="n">
        <x:v>43367</x:v>
      </x:c>
      <x:c r="F1890" s="3" t="n">
        <x:v>45209</x:v>
      </x:c>
      <x:c r="G1890" s="3" t="n">
        <x:v>45944</x:v>
      </x:c>
      <x:c r="H1890" s="3" t="n">
        <x:v/>
      </x:c>
      <x:c r="I1890" s="3" t="n">
        <x:v/>
      </x:c>
      <x:c r="J1890" s="3" t="n">
        <x:v/>
      </x:c>
      <x:c r="K1890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891">
      <x:c r="A1891" t="str">
        <x:v>Visio 2019</x:v>
      </x:c>
      <x:c r="B1891" t="str">
        <x:v>Standard</x:v>
      </x:c>
      <x:c r="C1891" t="str">
        <x:v/>
      </x:c>
      <x:c r="D1891" t="str">
        <x:v>Fixed</x:v>
      </x:c>
      <x:c r="E1891" s="3" t="n">
        <x:v>43367</x:v>
      </x:c>
      <x:c r="F1891" s="3" t="n">
        <x:v>45209</x:v>
      </x:c>
      <x:c r="G1891" s="3" t="n">
        <x:v>45944</x:v>
      </x:c>
      <x:c r="H1891" s="3" t="n">
        <x:v/>
      </x:c>
      <x:c r="I1891" s="3" t="n">
        <x:v/>
      </x:c>
      <x:c r="J1891" s="3" t="n">
        <x:v/>
      </x:c>
      <x:c r="K189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892">
      <x:c r="A1892" t="str">
        <x:v>Visio 2021</x:v>
      </x:c>
      <x:c r="B1892" t="str">
        <x:v>Professional</x:v>
      </x:c>
      <x:c r="C1892" t="str">
        <x:v/>
      </x:c>
      <x:c r="D1892" t="str">
        <x:v>Modern</x:v>
      </x:c>
      <x:c r="E1892" s="3" t="n">
        <x:v>44474</x:v>
      </x:c>
      <x:c r="F1892" s="3" t="n">
        <x:v/>
      </x:c>
      <x:c r="G1892" s="3" t="n">
        <x:v/>
      </x:c>
      <x:c r="H1892" s="3" t="n">
        <x:v>46308</x:v>
      </x:c>
      <x:c r="I1892" s="3" t="n">
        <x:v/>
      </x:c>
      <x:c r="J1892" s="3" t="n">
        <x:v/>
      </x:c>
      <x:c r="K1892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1893">
      <x:c r="A1893" t="str">
        <x:v>Visio 2021</x:v>
      </x:c>
      <x:c r="B1893" t="str">
        <x:v>Standard</x:v>
      </x:c>
      <x:c r="C1893" t="str">
        <x:v/>
      </x:c>
      <x:c r="D1893" t="str">
        <x:v>Modern</x:v>
      </x:c>
      <x:c r="E1893" s="3" t="n">
        <x:v>44474</x:v>
      </x:c>
      <x:c r="F1893" s="3" t="n">
        <x:v/>
      </x:c>
      <x:c r="G1893" s="3" t="n">
        <x:v/>
      </x:c>
      <x:c r="H1893" s="3" t="n">
        <x:v>46308</x:v>
      </x:c>
      <x:c r="I1893" s="3" t="n">
        <x:v/>
      </x:c>
      <x:c r="J1893" s="3" t="n">
        <x:v/>
      </x:c>
      <x:c r="K1893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1894">
      <x:c r="A1894" t="str">
        <x:v>Visio 2024</x:v>
      </x:c>
      <x:c r="B1894" t="str">
        <x:v>Professional</x:v>
      </x:c>
      <x:c r="C1894" t="str">
        <x:v/>
      </x:c>
      <x:c r="D1894" t="str">
        <x:v>Modern</x:v>
      </x:c>
      <x:c r="E1894" s="3" t="n">
        <x:v>45566</x:v>
      </x:c>
      <x:c r="F1894" s="3" t="n">
        <x:v/>
      </x:c>
      <x:c r="G1894" s="3" t="n">
        <x:v/>
      </x:c>
      <x:c r="H1894" s="3" t="n">
        <x:v>47400</x:v>
      </x:c>
      <x:c r="I1894" s="3" t="n">
        <x:v/>
      </x:c>
      <x:c r="J1894" s="3" t="n">
        <x:v/>
      </x:c>
      <x:c r="K1894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1895">
      <x:c r="A1895" t="str">
        <x:v>Visio 2024</x:v>
      </x:c>
      <x:c r="B1895" t="str">
        <x:v>Standard</x:v>
      </x:c>
      <x:c r="C1895" t="str">
        <x:v/>
      </x:c>
      <x:c r="D1895" t="str">
        <x:v>Modern</x:v>
      </x:c>
      <x:c r="E1895" s="3" t="n">
        <x:v>45566</x:v>
      </x:c>
      <x:c r="F1895" s="3" t="n">
        <x:v/>
      </x:c>
      <x:c r="G1895" s="3" t="n">
        <x:v/>
      </x:c>
      <x:c r="H1895" s="3" t="n">
        <x:v>47400</x:v>
      </x:c>
      <x:c r="I1895" s="3" t="n">
        <x:v/>
      </x:c>
      <x:c r="J1895" s="3" t="n">
        <x:v/>
      </x:c>
      <x:c r="K1895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1896">
      <x:c r="A1896" t="str">
        <x:v>Visio LTSC 2021</x:v>
      </x:c>
      <x:c r="B1896" t="str">
        <x:v>Professional</x:v>
      </x:c>
      <x:c r="C1896" t="str">
        <x:v/>
      </x:c>
      <x:c r="D1896" t="str">
        <x:v>Fixed</x:v>
      </x:c>
      <x:c r="E1896" s="3" t="n">
        <x:v>44455</x:v>
      </x:c>
      <x:c r="F1896" s="3" t="n">
        <x:v>46308</x:v>
      </x:c>
      <x:c r="G1896" s="3" t="n">
        <x:v/>
      </x:c>
      <x:c r="H1896" s="3" t="n">
        <x:v/>
      </x:c>
      <x:c r="I1896" s="3" t="n">
        <x:v/>
      </x:c>
      <x:c r="J1896" s="3" t="n">
        <x:v/>
      </x:c>
      <x:c r="K1896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1897">
      <x:c r="A1897" t="str">
        <x:v>Visio LTSC 2021</x:v>
      </x:c>
      <x:c r="B1897" t="str">
        <x:v>Standard</x:v>
      </x:c>
      <x:c r="C1897" t="str">
        <x:v/>
      </x:c>
      <x:c r="D1897" t="str">
        <x:v>Fixed</x:v>
      </x:c>
      <x:c r="E1897" s="3" t="n">
        <x:v>44455</x:v>
      </x:c>
      <x:c r="F1897" s="3" t="n">
        <x:v>46308</x:v>
      </x:c>
      <x:c r="G1897" s="3" t="n">
        <x:v/>
      </x:c>
      <x:c r="H1897" s="3" t="n">
        <x:v/>
      </x:c>
      <x:c r="I1897" s="3" t="n">
        <x:v/>
      </x:c>
      <x:c r="J1897" s="3" t="n">
        <x:v/>
      </x:c>
      <x:c r="K1897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1898">
      <x:c r="A1898" t="str">
        <x:v>Visio LTSC 2024</x:v>
      </x:c>
      <x:c r="B1898" t="str">
        <x:v>Professional</x:v>
      </x:c>
      <x:c r="C1898" t="str">
        <x:v/>
      </x:c>
      <x:c r="D1898" t="str">
        <x:v>Fixed</x:v>
      </x:c>
      <x:c r="E1898" s="3" t="n">
        <x:v>45553</x:v>
      </x:c>
      <x:c r="F1898" s="3" t="n">
        <x:v>47400</x:v>
      </x:c>
      <x:c r="G1898" s="3" t="n">
        <x:v/>
      </x:c>
      <x:c r="H1898" s="3" t="n">
        <x:v/>
      </x:c>
      <x:c r="I1898" s="3" t="n">
        <x:v/>
      </x:c>
      <x:c r="J1898" s="3" t="n">
        <x:v/>
      </x:c>
      <x:c r="K1898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1899">
      <x:c r="A1899" t="str">
        <x:v>Visio LTSC 2024</x:v>
      </x:c>
      <x:c r="B1899" t="str">
        <x:v>Standard</x:v>
      </x:c>
      <x:c r="C1899" t="str">
        <x:v/>
      </x:c>
      <x:c r="D1899" t="str">
        <x:v>Fixed</x:v>
      </x:c>
      <x:c r="E1899" s="3" t="n">
        <x:v>45553</x:v>
      </x:c>
      <x:c r="F1899" s="3" t="n">
        <x:v>47400</x:v>
      </x:c>
      <x:c r="G1899" s="3" t="n">
        <x:v/>
      </x:c>
      <x:c r="H1899" s="3" t="n">
        <x:v/>
      </x:c>
      <x:c r="I1899" s="3" t="n">
        <x:v/>
      </x:c>
      <x:c r="J1899" s="3" t="n">
        <x:v/>
      </x:c>
      <x:c r="K1899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1900">
      <x:c r="A1900" t="str">
        <x:v>Visio Plan 2</x:v>
      </x:c>
      <x:c r="B1900" t="str">
        <x:v/>
      </x:c>
      <x:c r="C1900" t="str">
        <x:v/>
      </x:c>
      <x:c r="D1900" t="str">
        <x:v>Modern</x:v>
      </x:c>
      <x:c r="E1900" s="3" t="n">
        <x:v>43026</x:v>
      </x:c>
      <x:c r="F1900" s="3" t="n">
        <x:v/>
      </x:c>
      <x:c r="G1900" s="3" t="n">
        <x:v/>
      </x:c>
      <x:c r="H1900" s="3" t="n">
        <x:v/>
      </x:c>
      <x:c r="I1900" s="3" t="n">
        <x:v/>
      </x:c>
      <x:c r="J1900" s="3" t="n">
        <x:v/>
      </x:c>
      <x:c r="K1900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1901">
      <x:c r="A1901" t="str">
        <x:v>Visio Services in SharePoint (in Microsoft 365)</x:v>
      </x:c>
      <x:c r="B1901" t="str">
        <x:v/>
      </x:c>
      <x:c r="C1901" t="str">
        <x:v>Original Release</x:v>
      </x:c>
      <x:c r="D1901" t="str">
        <x:v>Modern</x:v>
      </x:c>
      <x:c r="E1901" s="3" t="n">
        <x:v>40284</x:v>
      </x:c>
      <x:c r="F1901" s="3" t="n">
        <x:v/>
      </x:c>
      <x:c r="G1901" s="3" t="n">
        <x:v/>
      </x:c>
      <x:c r="H1901" s="3" t="n">
        <x:v>44967</x:v>
      </x:c>
      <x:c r="I1901" s="3" t="n">
        <x:v>40284</x:v>
      </x:c>
      <x:c r="J1901" s="3" t="n">
        <x:v>44104</x:v>
      </x:c>
      <x:c r="K1901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1902">
      <x:c r="A1902" t="str">
        <x:v>Visual J# .NET Version 1.1 Redistributable Package</x:v>
      </x:c>
      <x:c r="B1902" t="str">
        <x:v/>
      </x:c>
      <x:c r="C1902" t="str">
        <x:v/>
      </x:c>
      <x:c r="D1902" t="str">
        <x:v>Fixed</x:v>
      </x:c>
      <x:c r="E1902" s="3" t="n">
        <x:v>37810</x:v>
      </x:c>
      <x:c r="F1902" s="3" t="n">
        <x:v>39637</x:v>
      </x:c>
      <x:c r="G1902" s="3" t="n">
        <x:v>41464</x:v>
      </x:c>
      <x:c r="H1902" s="3" t="n">
        <x:v/>
      </x:c>
      <x:c r="I1902" s="3" t="n">
        <x:v/>
      </x:c>
      <x:c r="J1902" s="3" t="n">
        <x:v/>
      </x:c>
      <x:c r="K1902" t="str">
        <x:f>=HYPERLINK("https://learn.microsoft.com/lifecycle/products/visual-j-net-version-11-redistributable-package?branch=live", "https://learn.microsoft.com/lifecycle/products/visual-j-net-version-11-redistributable-package?branch=live")</x:f>
        <x:v>https://learn.microsoft.com/lifecycle/products/visual-j-net-version-11-redistributable-package?branch=live</x:v>
      </x:c>
    </x:row>
    <x:row r="1903">
      <x:c r="A1903" t="str">
        <x:v>Visual Studio 2008</x:v>
      </x:c>
      <x:c r="B1903" t="str">
        <x:v>Academic</x:v>
      </x:c>
      <x:c r="C1903" t="str">
        <x:v>Original Release</x:v>
      </x:c>
      <x:c r="D1903" t="str">
        <x:v>Fixed</x:v>
      </x:c>
      <x:c r="E1903" s="3" t="n">
        <x:v>39497</x:v>
      </x:c>
      <x:c r="F1903" s="3" t="n">
        <x:v>41373</x:v>
      </x:c>
      <x:c r="G1903" s="3" t="n">
        <x:v>43200</x:v>
      </x:c>
      <x:c r="H1903" s="3" t="n">
        <x:v/>
      </x:c>
      <x:c r="I1903" s="3" t="n">
        <x:v>39497</x:v>
      </x:c>
      <x:c r="J1903" s="3" t="n">
        <x:v>40099</x:v>
      </x:c>
      <x:c r="K190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4">
      <x:c r="A1904" t="str">
        <x:v>Visual Studio 2008</x:v>
      </x:c>
      <x:c r="B1904" t="str">
        <x:v>Academic</x:v>
      </x:c>
      <x:c r="C1904" t="str">
        <x:v>Service Pack 1</x:v>
      </x:c>
      <x:c r="D1904" t="str">
        <x:v>Fixed</x:v>
      </x:c>
      <x:c r="E1904" s="3" t="n">
        <x:v>39497</x:v>
      </x:c>
      <x:c r="F1904" s="3" t="n">
        <x:v>41373</x:v>
      </x:c>
      <x:c r="G1904" s="3" t="n">
        <x:v>43200</x:v>
      </x:c>
      <x:c r="H1904" s="3" t="n">
        <x:v/>
      </x:c>
      <x:c r="I1904" s="3" t="n">
        <x:v>39671</x:v>
      </x:c>
      <x:c r="J1904" s="3" t="n">
        <x:v>43200</x:v>
      </x:c>
      <x:c r="K190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5">
      <x:c r="A1905" t="str">
        <x:v>Visual Studio 2008</x:v>
      </x:c>
      <x:c r="B1905" t="str">
        <x:v>All</x:v>
      </x:c>
      <x:c r="C1905" t="str">
        <x:v>Original Release</x:v>
      </x:c>
      <x:c r="D1905" t="str">
        <x:v>Fixed</x:v>
      </x:c>
      <x:c r="E1905" s="3" t="n">
        <x:v>39497</x:v>
      </x:c>
      <x:c r="F1905" s="3" t="n">
        <x:v>41373</x:v>
      </x:c>
      <x:c r="G1905" s="3" t="n">
        <x:v>43200</x:v>
      </x:c>
      <x:c r="H1905" s="3" t="n">
        <x:v/>
      </x:c>
      <x:c r="I1905" s="3" t="n">
        <x:v>39497</x:v>
      </x:c>
      <x:c r="J1905" s="3" t="n">
        <x:v>40099</x:v>
      </x:c>
      <x:c r="K190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6">
      <x:c r="A1906" t="str">
        <x:v>Visual Studio 2008</x:v>
      </x:c>
      <x:c r="B1906" t="str">
        <x:v>All</x:v>
      </x:c>
      <x:c r="C1906" t="str">
        <x:v>Service Pack 1</x:v>
      </x:c>
      <x:c r="D1906" t="str">
        <x:v>Fixed</x:v>
      </x:c>
      <x:c r="E1906" s="3" t="n">
        <x:v>39497</x:v>
      </x:c>
      <x:c r="F1906" s="3" t="n">
        <x:v>41373</x:v>
      </x:c>
      <x:c r="G1906" s="3" t="n">
        <x:v>43200</x:v>
      </x:c>
      <x:c r="H1906" s="3" t="n">
        <x:v/>
      </x:c>
      <x:c r="I1906" s="3" t="n">
        <x:v>39671</x:v>
      </x:c>
      <x:c r="J1906" s="3" t="n">
        <x:v>43200</x:v>
      </x:c>
      <x:c r="K190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7">
      <x:c r="A1907" t="str">
        <x:v>Visual Studio 2008</x:v>
      </x:c>
      <x:c r="B1907" t="str">
        <x:v>Pro w/MSDN Premium</x:v>
      </x:c>
      <x:c r="C1907" t="str">
        <x:v>Original Release</x:v>
      </x:c>
      <x:c r="D1907" t="str">
        <x:v>Fixed</x:v>
      </x:c>
      <x:c r="E1907" s="3" t="n">
        <x:v>39497</x:v>
      </x:c>
      <x:c r="F1907" s="3" t="n">
        <x:v>41373</x:v>
      </x:c>
      <x:c r="G1907" s="3" t="n">
        <x:v>43200</x:v>
      </x:c>
      <x:c r="H1907" s="3" t="n">
        <x:v/>
      </x:c>
      <x:c r="I1907" s="3" t="n">
        <x:v>39497</x:v>
      </x:c>
      <x:c r="J1907" s="3" t="n">
        <x:v>40099</x:v>
      </x:c>
      <x:c r="K190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8">
      <x:c r="A1908" t="str">
        <x:v>Visual Studio 2008</x:v>
      </x:c>
      <x:c r="B1908" t="str">
        <x:v>Pro w/MSDN Premium</x:v>
      </x:c>
      <x:c r="C1908" t="str">
        <x:v>Service Pack 1</x:v>
      </x:c>
      <x:c r="D1908" t="str">
        <x:v>Fixed</x:v>
      </x:c>
      <x:c r="E1908" s="3" t="n">
        <x:v>39497</x:v>
      </x:c>
      <x:c r="F1908" s="3" t="n">
        <x:v>41373</x:v>
      </x:c>
      <x:c r="G1908" s="3" t="n">
        <x:v>43200</x:v>
      </x:c>
      <x:c r="H1908" s="3" t="n">
        <x:v/>
      </x:c>
      <x:c r="I1908" s="3" t="n">
        <x:v>39671</x:v>
      </x:c>
      <x:c r="J1908" s="3" t="n">
        <x:v>43200</x:v>
      </x:c>
      <x:c r="K190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9">
      <x:c r="A1909" t="str">
        <x:v>Visual Studio 2008</x:v>
      </x:c>
      <x:c r="B1909" t="str">
        <x:v>Professional</x:v>
      </x:c>
      <x:c r="C1909" t="str">
        <x:v>Original Release</x:v>
      </x:c>
      <x:c r="D1909" t="str">
        <x:v>Fixed</x:v>
      </x:c>
      <x:c r="E1909" s="3" t="n">
        <x:v>39497</x:v>
      </x:c>
      <x:c r="F1909" s="3" t="n">
        <x:v>41373</x:v>
      </x:c>
      <x:c r="G1909" s="3" t="n">
        <x:v>43200</x:v>
      </x:c>
      <x:c r="H1909" s="3" t="n">
        <x:v/>
      </x:c>
      <x:c r="I1909" s="3" t="n">
        <x:v>39497</x:v>
      </x:c>
      <x:c r="J1909" s="3" t="n">
        <x:v>40099</x:v>
      </x:c>
      <x:c r="K190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0">
      <x:c r="A1910" t="str">
        <x:v>Visual Studio 2008</x:v>
      </x:c>
      <x:c r="B1910" t="str">
        <x:v>Professional</x:v>
      </x:c>
      <x:c r="C1910" t="str">
        <x:v>Service Pack 1</x:v>
      </x:c>
      <x:c r="D1910" t="str">
        <x:v>Fixed</x:v>
      </x:c>
      <x:c r="E1910" s="3" t="n">
        <x:v>39497</x:v>
      </x:c>
      <x:c r="F1910" s="3" t="n">
        <x:v>41373</x:v>
      </x:c>
      <x:c r="G1910" s="3" t="n">
        <x:v>43200</x:v>
      </x:c>
      <x:c r="H1910" s="3" t="n">
        <x:v/>
      </x:c>
      <x:c r="I1910" s="3" t="n">
        <x:v>39671</x:v>
      </x:c>
      <x:c r="J1910" s="3" t="n">
        <x:v>43200</x:v>
      </x:c>
      <x:c r="K191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1">
      <x:c r="A1911" t="str">
        <x:v>Visual Studio 2008</x:v>
      </x:c>
      <x:c r="B1911" t="str">
        <x:v>Professional w/MSDN </x:v>
      </x:c>
      <x:c r="C1911" t="str">
        <x:v>Original Release</x:v>
      </x:c>
      <x:c r="D1911" t="str">
        <x:v>Fixed</x:v>
      </x:c>
      <x:c r="E1911" s="3" t="n">
        <x:v>39497</x:v>
      </x:c>
      <x:c r="F1911" s="3" t="n">
        <x:v>41373</x:v>
      </x:c>
      <x:c r="G1911" s="3" t="n">
        <x:v>43200</x:v>
      </x:c>
      <x:c r="H1911" s="3" t="n">
        <x:v/>
      </x:c>
      <x:c r="I1911" s="3" t="n">
        <x:v>39497</x:v>
      </x:c>
      <x:c r="J1911" s="3" t="n">
        <x:v>40099</x:v>
      </x:c>
      <x:c r="K191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2">
      <x:c r="A1912" t="str">
        <x:v>Visual Studio 2008</x:v>
      </x:c>
      <x:c r="B1912" t="str">
        <x:v>Professional w/MSDN </x:v>
      </x:c>
      <x:c r="C1912" t="str">
        <x:v>Service Pack 1</x:v>
      </x:c>
      <x:c r="D1912" t="str">
        <x:v>Fixed</x:v>
      </x:c>
      <x:c r="E1912" s="3" t="n">
        <x:v>39497</x:v>
      </x:c>
      <x:c r="F1912" s="3" t="n">
        <x:v>41373</x:v>
      </x:c>
      <x:c r="G1912" s="3" t="n">
        <x:v>43200</x:v>
      </x:c>
      <x:c r="H1912" s="3" t="n">
        <x:v/>
      </x:c>
      <x:c r="I1912" s="3" t="n">
        <x:v>39671</x:v>
      </x:c>
      <x:c r="J1912" s="3" t="n">
        <x:v>43200</x:v>
      </x:c>
      <x:c r="K191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3">
      <x:c r="A1913" t="str">
        <x:v>Visual Studio 2008</x:v>
      </x:c>
      <x:c r="B1913" t="str">
        <x:v>Team Suite</x:v>
      </x:c>
      <x:c r="C1913" t="str">
        <x:v>Original Release</x:v>
      </x:c>
      <x:c r="D1913" t="str">
        <x:v>Fixed</x:v>
      </x:c>
      <x:c r="E1913" s="3" t="n">
        <x:v>39497</x:v>
      </x:c>
      <x:c r="F1913" s="3" t="n">
        <x:v>41373</x:v>
      </x:c>
      <x:c r="G1913" s="3" t="n">
        <x:v>43200</x:v>
      </x:c>
      <x:c r="H1913" s="3" t="n">
        <x:v/>
      </x:c>
      <x:c r="I1913" s="3" t="n">
        <x:v>39497</x:v>
      </x:c>
      <x:c r="J1913" s="3" t="n">
        <x:v>40099</x:v>
      </x:c>
      <x:c r="K191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4">
      <x:c r="A1914" t="str">
        <x:v>Visual Studio 2008</x:v>
      </x:c>
      <x:c r="B1914" t="str">
        <x:v>Team Suite</x:v>
      </x:c>
      <x:c r="C1914" t="str">
        <x:v>Service Pack 1</x:v>
      </x:c>
      <x:c r="D1914" t="str">
        <x:v>Fixed</x:v>
      </x:c>
      <x:c r="E1914" s="3" t="n">
        <x:v>39497</x:v>
      </x:c>
      <x:c r="F1914" s="3" t="n">
        <x:v>41373</x:v>
      </x:c>
      <x:c r="G1914" s="3" t="n">
        <x:v>43200</x:v>
      </x:c>
      <x:c r="H1914" s="3" t="n">
        <x:v/>
      </x:c>
      <x:c r="I1914" s="3" t="n">
        <x:v>39671</x:v>
      </x:c>
      <x:c r="J1914" s="3" t="n">
        <x:v>43200</x:v>
      </x:c>
      <x:c r="K191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5">
      <x:c r="A1915" t="str">
        <x:v>Visual Studio 2008</x:v>
      </x:c>
      <x:c r="B1915" t="str">
        <x:v>Team Test Load Agent</x:v>
      </x:c>
      <x:c r="C1915" t="str">
        <x:v>Original Release</x:v>
      </x:c>
      <x:c r="D1915" t="str">
        <x:v>Fixed</x:v>
      </x:c>
      <x:c r="E1915" s="3" t="n">
        <x:v>39497</x:v>
      </x:c>
      <x:c r="F1915" s="3" t="n">
        <x:v>41373</x:v>
      </x:c>
      <x:c r="G1915" s="3" t="n">
        <x:v>43200</x:v>
      </x:c>
      <x:c r="H1915" s="3" t="n">
        <x:v/>
      </x:c>
      <x:c r="I1915" s="3" t="n">
        <x:v>39497</x:v>
      </x:c>
      <x:c r="J1915" s="3" t="n">
        <x:v>40099</x:v>
      </x:c>
      <x:c r="K191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6">
      <x:c r="A1916" t="str">
        <x:v>Visual Studio 2008</x:v>
      </x:c>
      <x:c r="B1916" t="str">
        <x:v>Team Test Load Agent</x:v>
      </x:c>
      <x:c r="C1916" t="str">
        <x:v>Service Pack 1</x:v>
      </x:c>
      <x:c r="D1916" t="str">
        <x:v>Fixed</x:v>
      </x:c>
      <x:c r="E1916" s="3" t="n">
        <x:v>39497</x:v>
      </x:c>
      <x:c r="F1916" s="3" t="n">
        <x:v>41373</x:v>
      </x:c>
      <x:c r="G1916" s="3" t="n">
        <x:v>43200</x:v>
      </x:c>
      <x:c r="H1916" s="3" t="n">
        <x:v/>
      </x:c>
      <x:c r="I1916" s="3" t="n">
        <x:v>39671</x:v>
      </x:c>
      <x:c r="J1916" s="3" t="n">
        <x:v>43200</x:v>
      </x:c>
      <x:c r="K191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7">
      <x:c r="A1917" t="str">
        <x:v>Visual Studio 2008</x:v>
      </x:c>
      <x:c r="B1917" t="str">
        <x:v>VB Express</x:v>
      </x:c>
      <x:c r="C1917" t="str">
        <x:v>Original Release</x:v>
      </x:c>
      <x:c r="D1917" t="str">
        <x:v>Fixed</x:v>
      </x:c>
      <x:c r="E1917" s="3" t="n">
        <x:v>39497</x:v>
      </x:c>
      <x:c r="F1917" s="3" t="n">
        <x:v>41373</x:v>
      </x:c>
      <x:c r="G1917" s="3" t="n">
        <x:v>43200</x:v>
      </x:c>
      <x:c r="H1917" s="3" t="n">
        <x:v/>
      </x:c>
      <x:c r="I1917" s="3" t="n">
        <x:v>39497</x:v>
      </x:c>
      <x:c r="J1917" s="3" t="n">
        <x:v>40099</x:v>
      </x:c>
      <x:c r="K191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8">
      <x:c r="A1918" t="str">
        <x:v>Visual Studio 2008</x:v>
      </x:c>
      <x:c r="B1918" t="str">
        <x:v>VB Express</x:v>
      </x:c>
      <x:c r="C1918" t="str">
        <x:v>Service Pack 1</x:v>
      </x:c>
      <x:c r="D1918" t="str">
        <x:v>Fixed</x:v>
      </x:c>
      <x:c r="E1918" s="3" t="n">
        <x:v>39497</x:v>
      </x:c>
      <x:c r="F1918" s="3" t="n">
        <x:v>41373</x:v>
      </x:c>
      <x:c r="G1918" s="3" t="n">
        <x:v>43200</x:v>
      </x:c>
      <x:c r="H1918" s="3" t="n">
        <x:v/>
      </x:c>
      <x:c r="I1918" s="3" t="n">
        <x:v>39671</x:v>
      </x:c>
      <x:c r="J1918" s="3" t="n">
        <x:v>43200</x:v>
      </x:c>
      <x:c r="K191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9">
      <x:c r="A1919" t="str">
        <x:v>Visual Studio 2008</x:v>
      </x:c>
      <x:c r="B1919" t="str">
        <x:v>Visual Basic Express</x:v>
      </x:c>
      <x:c r="C1919" t="str">
        <x:v>Original Release</x:v>
      </x:c>
      <x:c r="D1919" t="str">
        <x:v>Fixed</x:v>
      </x:c>
      <x:c r="E1919" s="3" t="n">
        <x:v>39497</x:v>
      </x:c>
      <x:c r="F1919" s="3" t="n">
        <x:v>41373</x:v>
      </x:c>
      <x:c r="G1919" s="3" t="n">
        <x:v>43200</x:v>
      </x:c>
      <x:c r="H1919" s="3" t="n">
        <x:v/>
      </x:c>
      <x:c r="I1919" s="3" t="n">
        <x:v>39497</x:v>
      </x:c>
      <x:c r="J1919" s="3" t="n">
        <x:v>40099</x:v>
      </x:c>
      <x:c r="K191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0">
      <x:c r="A1920" t="str">
        <x:v>Visual Studio 2008</x:v>
      </x:c>
      <x:c r="B1920" t="str">
        <x:v>Visual Basic Express</x:v>
      </x:c>
      <x:c r="C1920" t="str">
        <x:v>Service Pack 1</x:v>
      </x:c>
      <x:c r="D1920" t="str">
        <x:v>Fixed</x:v>
      </x:c>
      <x:c r="E1920" s="3" t="n">
        <x:v>39497</x:v>
      </x:c>
      <x:c r="F1920" s="3" t="n">
        <x:v>41373</x:v>
      </x:c>
      <x:c r="G1920" s="3" t="n">
        <x:v>43200</x:v>
      </x:c>
      <x:c r="H1920" s="3" t="n">
        <x:v/>
      </x:c>
      <x:c r="I1920" s="3" t="n">
        <x:v>39671</x:v>
      </x:c>
      <x:c r="J1920" s="3" t="n">
        <x:v>43200</x:v>
      </x:c>
      <x:c r="K192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1">
      <x:c r="A1921" t="str">
        <x:v>Visual Studio 2008</x:v>
      </x:c>
      <x:c r="B1921" t="str">
        <x:v>Visual C# Express</x:v>
      </x:c>
      <x:c r="C1921" t="str">
        <x:v>Original Release</x:v>
      </x:c>
      <x:c r="D1921" t="str">
        <x:v>Fixed</x:v>
      </x:c>
      <x:c r="E1921" s="3" t="n">
        <x:v>39497</x:v>
      </x:c>
      <x:c r="F1921" s="3" t="n">
        <x:v>41373</x:v>
      </x:c>
      <x:c r="G1921" s="3" t="n">
        <x:v>43200</x:v>
      </x:c>
      <x:c r="H1921" s="3" t="n">
        <x:v/>
      </x:c>
      <x:c r="I1921" s="3" t="n">
        <x:v>39497</x:v>
      </x:c>
      <x:c r="J1921" s="3" t="n">
        <x:v>40099</x:v>
      </x:c>
      <x:c r="K192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2">
      <x:c r="A1922" t="str">
        <x:v>Visual Studio 2008</x:v>
      </x:c>
      <x:c r="B1922" t="str">
        <x:v>Visual C# Express</x:v>
      </x:c>
      <x:c r="C1922" t="str">
        <x:v>Service Pack 1</x:v>
      </x:c>
      <x:c r="D1922" t="str">
        <x:v>Fixed</x:v>
      </x:c>
      <x:c r="E1922" s="3" t="n">
        <x:v>39497</x:v>
      </x:c>
      <x:c r="F1922" s="3" t="n">
        <x:v>41373</x:v>
      </x:c>
      <x:c r="G1922" s="3" t="n">
        <x:v>43200</x:v>
      </x:c>
      <x:c r="H1922" s="3" t="n">
        <x:v/>
      </x:c>
      <x:c r="I1922" s="3" t="n">
        <x:v>39671</x:v>
      </x:c>
      <x:c r="J1922" s="3" t="n">
        <x:v>43200</x:v>
      </x:c>
      <x:c r="K192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3">
      <x:c r="A1923" t="str">
        <x:v>Visual Studio 2008</x:v>
      </x:c>
      <x:c r="B1923" t="str">
        <x:v>Visual C++ Express</x:v>
      </x:c>
      <x:c r="C1923" t="str">
        <x:v>Original Release</x:v>
      </x:c>
      <x:c r="D1923" t="str">
        <x:v>Fixed</x:v>
      </x:c>
      <x:c r="E1923" s="3" t="n">
        <x:v>39497</x:v>
      </x:c>
      <x:c r="F1923" s="3" t="n">
        <x:v>41373</x:v>
      </x:c>
      <x:c r="G1923" s="3" t="n">
        <x:v>43200</x:v>
      </x:c>
      <x:c r="H1923" s="3" t="n">
        <x:v/>
      </x:c>
      <x:c r="I1923" s="3" t="n">
        <x:v>39497</x:v>
      </x:c>
      <x:c r="J1923" s="3" t="n">
        <x:v>40099</x:v>
      </x:c>
      <x:c r="K192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4">
      <x:c r="A1924" t="str">
        <x:v>Visual Studio 2008</x:v>
      </x:c>
      <x:c r="B1924" t="str">
        <x:v>Visual C++ Express</x:v>
      </x:c>
      <x:c r="C1924" t="str">
        <x:v>Service Pack 1</x:v>
      </x:c>
      <x:c r="D1924" t="str">
        <x:v>Fixed</x:v>
      </x:c>
      <x:c r="E1924" s="3" t="n">
        <x:v>39497</x:v>
      </x:c>
      <x:c r="F1924" s="3" t="n">
        <x:v>41373</x:v>
      </x:c>
      <x:c r="G1924" s="3" t="n">
        <x:v>43200</x:v>
      </x:c>
      <x:c r="H1924" s="3" t="n">
        <x:v/>
      </x:c>
      <x:c r="I1924" s="3" t="n">
        <x:v>39671</x:v>
      </x:c>
      <x:c r="J1924" s="3" t="n">
        <x:v>43200</x:v>
      </x:c>
      <x:c r="K192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5">
      <x:c r="A1925" t="str">
        <x:v>Visual Studio 2008</x:v>
      </x:c>
      <x:c r="B1925" t="str">
        <x:v>Visual Web Developer Express</x:v>
      </x:c>
      <x:c r="C1925" t="str">
        <x:v>Original Release</x:v>
      </x:c>
      <x:c r="D1925" t="str">
        <x:v>Fixed</x:v>
      </x:c>
      <x:c r="E1925" s="3" t="n">
        <x:v>39497</x:v>
      </x:c>
      <x:c r="F1925" s="3" t="n">
        <x:v>41373</x:v>
      </x:c>
      <x:c r="G1925" s="3" t="n">
        <x:v>43200</x:v>
      </x:c>
      <x:c r="H1925" s="3" t="n">
        <x:v/>
      </x:c>
      <x:c r="I1925" s="3" t="n">
        <x:v>39497</x:v>
      </x:c>
      <x:c r="J1925" s="3" t="n">
        <x:v>40099</x:v>
      </x:c>
      <x:c r="K192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6">
      <x:c r="A1926" t="str">
        <x:v>Visual Studio 2008</x:v>
      </x:c>
      <x:c r="B1926" t="str">
        <x:v>Visual Web Developer Express</x:v>
      </x:c>
      <x:c r="C1926" t="str">
        <x:v>Service Pack 1</x:v>
      </x:c>
      <x:c r="D1926" t="str">
        <x:v>Fixed</x:v>
      </x:c>
      <x:c r="E1926" s="3" t="n">
        <x:v>39497</x:v>
      </x:c>
      <x:c r="F1926" s="3" t="n">
        <x:v>41373</x:v>
      </x:c>
      <x:c r="G1926" s="3" t="n">
        <x:v>43200</x:v>
      </x:c>
      <x:c r="H1926" s="3" t="n">
        <x:v/>
      </x:c>
      <x:c r="I1926" s="3" t="n">
        <x:v>39671</x:v>
      </x:c>
      <x:c r="J1926" s="3" t="n">
        <x:v>43200</x:v>
      </x:c>
      <x:c r="K192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27">
      <x:c r="A1927" t="str">
        <x:v>Visual Studio 2010</x:v>
      </x:c>
      <x:c r="B1927" t="str">
        <x:v>Express for Web</x:v>
      </x:c>
      <x:c r="C1927" t="str">
        <x:v>Original Release</x:v>
      </x:c>
      <x:c r="D1927" t="str">
        <x:v>Fixed</x:v>
      </x:c>
      <x:c r="E1927" s="3" t="n">
        <x:v>40358</x:v>
      </x:c>
      <x:c r="F1927" s="3" t="n">
        <x:v>42199</x:v>
      </x:c>
      <x:c r="G1927" s="3" t="n">
        <x:v>44026</x:v>
      </x:c>
      <x:c r="H1927" s="3" t="n">
        <x:v/>
      </x:c>
      <x:c r="I1927" s="3" t="n">
        <x:v>40358</x:v>
      </x:c>
      <x:c r="J1927" s="3" t="n">
        <x:v>41009</x:v>
      </x:c>
      <x:c r="K192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8">
      <x:c r="A1928" t="str">
        <x:v>Visual Studio 2010</x:v>
      </x:c>
      <x:c r="B1928" t="str">
        <x:v>Express for Web</x:v>
      </x:c>
      <x:c r="C1928" t="str">
        <x:v>Service Pack 1</x:v>
      </x:c>
      <x:c r="D1928" t="str">
        <x:v>Fixed</x:v>
      </x:c>
      <x:c r="E1928" s="3" t="n">
        <x:v>40358</x:v>
      </x:c>
      <x:c r="F1928" s="3" t="n">
        <x:v>42199</x:v>
      </x:c>
      <x:c r="G1928" s="3" t="n">
        <x:v>44026</x:v>
      </x:c>
      <x:c r="H1928" s="3" t="n">
        <x:v/>
      </x:c>
      <x:c r="I1928" s="3" t="n">
        <x:v>40610</x:v>
      </x:c>
      <x:c r="J1928" s="3" t="n">
        <x:v>44026</x:v>
      </x:c>
      <x:c r="K192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9">
      <x:c r="A1929" t="str">
        <x:v>Visual Studio 2010</x:v>
      </x:c>
      <x:c r="B1929" t="str">
        <x:v>Express for Windows Phone</x:v>
      </x:c>
      <x:c r="C1929" t="str">
        <x:v>Original Release</x:v>
      </x:c>
      <x:c r="D1929" t="str">
        <x:v>Fixed</x:v>
      </x:c>
      <x:c r="E1929" s="3" t="n">
        <x:v>40358</x:v>
      </x:c>
      <x:c r="F1929" s="3" t="n">
        <x:v>42199</x:v>
      </x:c>
      <x:c r="G1929" s="3" t="n">
        <x:v>44026</x:v>
      </x:c>
      <x:c r="H1929" s="3" t="n">
        <x:v/>
      </x:c>
      <x:c r="I1929" s="3" t="n">
        <x:v>40358</x:v>
      </x:c>
      <x:c r="J1929" s="3" t="n">
        <x:v>41009</x:v>
      </x:c>
      <x:c r="K192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0">
      <x:c r="A1930" t="str">
        <x:v>Visual Studio 2010</x:v>
      </x:c>
      <x:c r="B1930" t="str">
        <x:v>Express for Windows Phone</x:v>
      </x:c>
      <x:c r="C1930" t="str">
        <x:v>Service Pack 1</x:v>
      </x:c>
      <x:c r="D1930" t="str">
        <x:v>Fixed</x:v>
      </x:c>
      <x:c r="E1930" s="3" t="n">
        <x:v>40358</x:v>
      </x:c>
      <x:c r="F1930" s="3" t="n">
        <x:v>42199</x:v>
      </x:c>
      <x:c r="G1930" s="3" t="n">
        <x:v>44026</x:v>
      </x:c>
      <x:c r="H1930" s="3" t="n">
        <x:v/>
      </x:c>
      <x:c r="I1930" s="3" t="n">
        <x:v>40610</x:v>
      </x:c>
      <x:c r="J1930" s="3" t="n">
        <x:v>44026</x:v>
      </x:c>
      <x:c r="K193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1">
      <x:c r="A1931" t="str">
        <x:v>Visual Studio 2010</x:v>
      </x:c>
      <x:c r="B1931" t="str">
        <x:v>Premium</x:v>
      </x:c>
      <x:c r="C1931" t="str">
        <x:v>Original Release</x:v>
      </x:c>
      <x:c r="D1931" t="str">
        <x:v>Fixed</x:v>
      </x:c>
      <x:c r="E1931" s="3" t="n">
        <x:v>40358</x:v>
      </x:c>
      <x:c r="F1931" s="3" t="n">
        <x:v>42199</x:v>
      </x:c>
      <x:c r="G1931" s="3" t="n">
        <x:v>44026</x:v>
      </x:c>
      <x:c r="H1931" s="3" t="n">
        <x:v/>
      </x:c>
      <x:c r="I1931" s="3" t="n">
        <x:v>40358</x:v>
      </x:c>
      <x:c r="J1931" s="3" t="n">
        <x:v>41009</x:v>
      </x:c>
      <x:c r="K193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2">
      <x:c r="A1932" t="str">
        <x:v>Visual Studio 2010</x:v>
      </x:c>
      <x:c r="B1932" t="str">
        <x:v>Premium</x:v>
      </x:c>
      <x:c r="C1932" t="str">
        <x:v>Service Pack 1</x:v>
      </x:c>
      <x:c r="D1932" t="str">
        <x:v>Fixed</x:v>
      </x:c>
      <x:c r="E1932" s="3" t="n">
        <x:v>40358</x:v>
      </x:c>
      <x:c r="F1932" s="3" t="n">
        <x:v>42199</x:v>
      </x:c>
      <x:c r="G1932" s="3" t="n">
        <x:v>44026</x:v>
      </x:c>
      <x:c r="H1932" s="3" t="n">
        <x:v/>
      </x:c>
      <x:c r="I1932" s="3" t="n">
        <x:v>40610</x:v>
      </x:c>
      <x:c r="J1932" s="3" t="n">
        <x:v>44026</x:v>
      </x:c>
      <x:c r="K193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3">
      <x:c r="A1933" t="str">
        <x:v>Visual Studio 2010</x:v>
      </x:c>
      <x:c r="B1933" t="str">
        <x:v>Professional</x:v>
      </x:c>
      <x:c r="C1933" t="str">
        <x:v>Original Release</x:v>
      </x:c>
      <x:c r="D1933" t="str">
        <x:v>Fixed</x:v>
      </x:c>
      <x:c r="E1933" s="3" t="n">
        <x:v>40358</x:v>
      </x:c>
      <x:c r="F1933" s="3" t="n">
        <x:v>42199</x:v>
      </x:c>
      <x:c r="G1933" s="3" t="n">
        <x:v>44026</x:v>
      </x:c>
      <x:c r="H1933" s="3" t="n">
        <x:v/>
      </x:c>
      <x:c r="I1933" s="3" t="n">
        <x:v>40358</x:v>
      </x:c>
      <x:c r="J1933" s="3" t="n">
        <x:v>41009</x:v>
      </x:c>
      <x:c r="K193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4">
      <x:c r="A1934" t="str">
        <x:v>Visual Studio 2010</x:v>
      </x:c>
      <x:c r="B1934" t="str">
        <x:v>Professional</x:v>
      </x:c>
      <x:c r="C1934" t="str">
        <x:v>Service Pack 1</x:v>
      </x:c>
      <x:c r="D1934" t="str">
        <x:v>Fixed</x:v>
      </x:c>
      <x:c r="E1934" s="3" t="n">
        <x:v>40358</x:v>
      </x:c>
      <x:c r="F1934" s="3" t="n">
        <x:v>42199</x:v>
      </x:c>
      <x:c r="G1934" s="3" t="n">
        <x:v>44026</x:v>
      </x:c>
      <x:c r="H1934" s="3" t="n">
        <x:v/>
      </x:c>
      <x:c r="I1934" s="3" t="n">
        <x:v>40610</x:v>
      </x:c>
      <x:c r="J1934" s="3" t="n">
        <x:v>44026</x:v>
      </x:c>
      <x:c r="K193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5">
      <x:c r="A1935" t="str">
        <x:v>Visual Studio 2010</x:v>
      </x:c>
      <x:c r="B1935" t="str">
        <x:v>Test Professional</x:v>
      </x:c>
      <x:c r="C1935" t="str">
        <x:v>Original Release</x:v>
      </x:c>
      <x:c r="D1935" t="str">
        <x:v>Fixed</x:v>
      </x:c>
      <x:c r="E1935" s="3" t="n">
        <x:v>40358</x:v>
      </x:c>
      <x:c r="F1935" s="3" t="n">
        <x:v>42199</x:v>
      </x:c>
      <x:c r="G1935" s="3" t="n">
        <x:v>44026</x:v>
      </x:c>
      <x:c r="H1935" s="3" t="n">
        <x:v/>
      </x:c>
      <x:c r="I1935" s="3" t="n">
        <x:v>40358</x:v>
      </x:c>
      <x:c r="J1935" s="3" t="n">
        <x:v>41009</x:v>
      </x:c>
      <x:c r="K193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6">
      <x:c r="A1936" t="str">
        <x:v>Visual Studio 2010</x:v>
      </x:c>
      <x:c r="B1936" t="str">
        <x:v>Test Professional</x:v>
      </x:c>
      <x:c r="C1936" t="str">
        <x:v>Service Pack 1</x:v>
      </x:c>
      <x:c r="D1936" t="str">
        <x:v>Fixed</x:v>
      </x:c>
      <x:c r="E1936" s="3" t="n">
        <x:v>40358</x:v>
      </x:c>
      <x:c r="F1936" s="3" t="n">
        <x:v>42199</x:v>
      </x:c>
      <x:c r="G1936" s="3" t="n">
        <x:v>44026</x:v>
      </x:c>
      <x:c r="H1936" s="3" t="n">
        <x:v/>
      </x:c>
      <x:c r="I1936" s="3" t="n">
        <x:v>40610</x:v>
      </x:c>
      <x:c r="J1936" s="3" t="n">
        <x:v>44026</x:v>
      </x:c>
      <x:c r="K193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7">
      <x:c r="A1937" t="str">
        <x:v>Visual Studio 2010</x:v>
      </x:c>
      <x:c r="B1937" t="str">
        <x:v>Ultimate</x:v>
      </x:c>
      <x:c r="C1937" t="str">
        <x:v>Original Release</x:v>
      </x:c>
      <x:c r="D1937" t="str">
        <x:v>Fixed</x:v>
      </x:c>
      <x:c r="E1937" s="3" t="n">
        <x:v>40358</x:v>
      </x:c>
      <x:c r="F1937" s="3" t="n">
        <x:v>42199</x:v>
      </x:c>
      <x:c r="G1937" s="3" t="n">
        <x:v>44026</x:v>
      </x:c>
      <x:c r="H1937" s="3" t="n">
        <x:v/>
      </x:c>
      <x:c r="I1937" s="3" t="n">
        <x:v>40358</x:v>
      </x:c>
      <x:c r="J1937" s="3" t="n">
        <x:v>41009</x:v>
      </x:c>
      <x:c r="K193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8">
      <x:c r="A1938" t="str">
        <x:v>Visual Studio 2010</x:v>
      </x:c>
      <x:c r="B1938" t="str">
        <x:v>Ultimate</x:v>
      </x:c>
      <x:c r="C1938" t="str">
        <x:v>Service Pack 1</x:v>
      </x:c>
      <x:c r="D1938" t="str">
        <x:v>Fixed</x:v>
      </x:c>
      <x:c r="E1938" s="3" t="n">
        <x:v>40358</x:v>
      </x:c>
      <x:c r="F1938" s="3" t="n">
        <x:v>42199</x:v>
      </x:c>
      <x:c r="G1938" s="3" t="n">
        <x:v>44026</x:v>
      </x:c>
      <x:c r="H1938" s="3" t="n">
        <x:v/>
      </x:c>
      <x:c r="I1938" s="3" t="n">
        <x:v>40610</x:v>
      </x:c>
      <x:c r="J1938" s="3" t="n">
        <x:v>44026</x:v>
      </x:c>
      <x:c r="K193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9">
      <x:c r="A1939" t="str">
        <x:v>Visual Studio 2010</x:v>
      </x:c>
      <x:c r="B1939" t="str">
        <x:v>Visual Basic Express</x:v>
      </x:c>
      <x:c r="C1939" t="str">
        <x:v>Original Release</x:v>
      </x:c>
      <x:c r="D1939" t="str">
        <x:v>Fixed</x:v>
      </x:c>
      <x:c r="E1939" s="3" t="n">
        <x:v>40358</x:v>
      </x:c>
      <x:c r="F1939" s="3" t="n">
        <x:v>42199</x:v>
      </x:c>
      <x:c r="G1939" s="3" t="n">
        <x:v>44026</x:v>
      </x:c>
      <x:c r="H1939" s="3" t="n">
        <x:v/>
      </x:c>
      <x:c r="I1939" s="3" t="n">
        <x:v>40358</x:v>
      </x:c>
      <x:c r="J1939" s="3" t="n">
        <x:v>41009</x:v>
      </x:c>
      <x:c r="K193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0">
      <x:c r="A1940" t="str">
        <x:v>Visual Studio 2010</x:v>
      </x:c>
      <x:c r="B1940" t="str">
        <x:v>Visual Basic Express</x:v>
      </x:c>
      <x:c r="C1940" t="str">
        <x:v>Service Pack 1</x:v>
      </x:c>
      <x:c r="D1940" t="str">
        <x:v>Fixed</x:v>
      </x:c>
      <x:c r="E1940" s="3" t="n">
        <x:v>40358</x:v>
      </x:c>
      <x:c r="F1940" s="3" t="n">
        <x:v>42199</x:v>
      </x:c>
      <x:c r="G1940" s="3" t="n">
        <x:v>44026</x:v>
      </x:c>
      <x:c r="H1940" s="3" t="n">
        <x:v/>
      </x:c>
      <x:c r="I1940" s="3" t="n">
        <x:v>40610</x:v>
      </x:c>
      <x:c r="J1940" s="3" t="n">
        <x:v>44026</x:v>
      </x:c>
      <x:c r="K194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1">
      <x:c r="A1941" t="str">
        <x:v>Visual Studio 2010</x:v>
      </x:c>
      <x:c r="B1941" t="str">
        <x:v>Visual C# Express</x:v>
      </x:c>
      <x:c r="C1941" t="str">
        <x:v>Original Release</x:v>
      </x:c>
      <x:c r="D1941" t="str">
        <x:v>Fixed</x:v>
      </x:c>
      <x:c r="E1941" s="3" t="n">
        <x:v>40358</x:v>
      </x:c>
      <x:c r="F1941" s="3" t="n">
        <x:v>42199</x:v>
      </x:c>
      <x:c r="G1941" s="3" t="n">
        <x:v>44026</x:v>
      </x:c>
      <x:c r="H1941" s="3" t="n">
        <x:v/>
      </x:c>
      <x:c r="I1941" s="3" t="n">
        <x:v>40358</x:v>
      </x:c>
      <x:c r="J1941" s="3" t="n">
        <x:v>41009</x:v>
      </x:c>
      <x:c r="K194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2">
      <x:c r="A1942" t="str">
        <x:v>Visual Studio 2010</x:v>
      </x:c>
      <x:c r="B1942" t="str">
        <x:v>Visual C# Express</x:v>
      </x:c>
      <x:c r="C1942" t="str">
        <x:v>Service Pack 1</x:v>
      </x:c>
      <x:c r="D1942" t="str">
        <x:v>Fixed</x:v>
      </x:c>
      <x:c r="E1942" s="3" t="n">
        <x:v>40358</x:v>
      </x:c>
      <x:c r="F1942" s="3" t="n">
        <x:v>42199</x:v>
      </x:c>
      <x:c r="G1942" s="3" t="n">
        <x:v>44026</x:v>
      </x:c>
      <x:c r="H1942" s="3" t="n">
        <x:v/>
      </x:c>
      <x:c r="I1942" s="3" t="n">
        <x:v>40610</x:v>
      </x:c>
      <x:c r="J1942" s="3" t="n">
        <x:v>44026</x:v>
      </x:c>
      <x:c r="K194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3">
      <x:c r="A1943" t="str">
        <x:v>Visual Studio 2010</x:v>
      </x:c>
      <x:c r="B1943" t="str">
        <x:v>Visual C++ Express</x:v>
      </x:c>
      <x:c r="C1943" t="str">
        <x:v>Original Release</x:v>
      </x:c>
      <x:c r="D1943" t="str">
        <x:v>Fixed</x:v>
      </x:c>
      <x:c r="E1943" s="3" t="n">
        <x:v>40358</x:v>
      </x:c>
      <x:c r="F1943" s="3" t="n">
        <x:v>42199</x:v>
      </x:c>
      <x:c r="G1943" s="3" t="n">
        <x:v>44026</x:v>
      </x:c>
      <x:c r="H1943" s="3" t="n">
        <x:v/>
      </x:c>
      <x:c r="I1943" s="3" t="n">
        <x:v>40358</x:v>
      </x:c>
      <x:c r="J1943" s="3" t="n">
        <x:v>41009</x:v>
      </x:c>
      <x:c r="K194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4">
      <x:c r="A1944" t="str">
        <x:v>Visual Studio 2010</x:v>
      </x:c>
      <x:c r="B1944" t="str">
        <x:v>Visual C++ Express</x:v>
      </x:c>
      <x:c r="C1944" t="str">
        <x:v>Service Pack 1</x:v>
      </x:c>
      <x:c r="D1944" t="str">
        <x:v>Fixed</x:v>
      </x:c>
      <x:c r="E1944" s="3" t="n">
        <x:v>40358</x:v>
      </x:c>
      <x:c r="F1944" s="3" t="n">
        <x:v>42199</x:v>
      </x:c>
      <x:c r="G1944" s="3" t="n">
        <x:v>44026</x:v>
      </x:c>
      <x:c r="H1944" s="3" t="n">
        <x:v/>
      </x:c>
      <x:c r="I1944" s="3" t="n">
        <x:v>40610</x:v>
      </x:c>
      <x:c r="J1944" s="3" t="n">
        <x:v>44026</x:v>
      </x:c>
      <x:c r="K194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5">
      <x:c r="A1945" t="str">
        <x:v>Visual Studio 2010</x:v>
      </x:c>
      <x:c r="B1945" t="str">
        <x:v>Visual Web Developer Express</x:v>
      </x:c>
      <x:c r="C1945" t="str">
        <x:v>Original Release</x:v>
      </x:c>
      <x:c r="D1945" t="str">
        <x:v>Fixed</x:v>
      </x:c>
      <x:c r="E1945" s="3" t="n">
        <x:v>40358</x:v>
      </x:c>
      <x:c r="F1945" s="3" t="n">
        <x:v>42199</x:v>
      </x:c>
      <x:c r="G1945" s="3" t="n">
        <x:v>44026</x:v>
      </x:c>
      <x:c r="H1945" s="3" t="n">
        <x:v/>
      </x:c>
      <x:c r="I1945" s="3" t="n">
        <x:v>40358</x:v>
      </x:c>
      <x:c r="J1945" s="3" t="n">
        <x:v>41009</x:v>
      </x:c>
      <x:c r="K194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6">
      <x:c r="A1946" t="str">
        <x:v>Visual Studio 2010</x:v>
      </x:c>
      <x:c r="B1946" t="str">
        <x:v>Visual Web Developer Express</x:v>
      </x:c>
      <x:c r="C1946" t="str">
        <x:v>Service Pack 1</x:v>
      </x:c>
      <x:c r="D1946" t="str">
        <x:v>Fixed</x:v>
      </x:c>
      <x:c r="E1946" s="3" t="n">
        <x:v>40358</x:v>
      </x:c>
      <x:c r="F1946" s="3" t="n">
        <x:v>42199</x:v>
      </x:c>
      <x:c r="G1946" s="3" t="n">
        <x:v>44026</x:v>
      </x:c>
      <x:c r="H1946" s="3" t="n">
        <x:v/>
      </x:c>
      <x:c r="I1946" s="3" t="n">
        <x:v>40610</x:v>
      </x:c>
      <x:c r="J1946" s="3" t="n">
        <x:v>44026</x:v>
      </x:c>
      <x:c r="K194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47">
      <x:c r="A1947" t="str">
        <x:v>Visual Studio 2012</x:v>
      </x:c>
      <x:c r="B1947" t="str">
        <x:v>Express for Web</x:v>
      </x:c>
      <x:c r="C1947" t="str">
        <x:v>Original Release</x:v>
      </x:c>
      <x:c r="D1947" t="str">
        <x:v>Fixed</x:v>
      </x:c>
      <x:c r="E1947" s="3" t="n">
        <x:v>41213</x:v>
      </x:c>
      <x:c r="F1947" s="3" t="n">
        <x:v>43109</x:v>
      </x:c>
      <x:c r="G1947" s="3" t="n">
        <x:v>44936</x:v>
      </x:c>
      <x:c r="H1947" s="3" t="n">
        <x:v/>
      </x:c>
      <x:c r="I1947" s="3" t="n">
        <x:v>41213</x:v>
      </x:c>
      <x:c r="J1947" s="3" t="n">
        <x:v>44936</x:v>
      </x:c>
      <x:c r="K194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8">
      <x:c r="A1948" t="str">
        <x:v>Visual Studio 2012</x:v>
      </x:c>
      <x:c r="B1948" t="str">
        <x:v>Express for Web</x:v>
      </x:c>
      <x:c r="C1948" t="str">
        <x:v>Update 4</x:v>
      </x:c>
      <x:c r="D1948" t="str">
        <x:v>Fixed</x:v>
      </x:c>
      <x:c r="E1948" s="3" t="n">
        <x:v>41213</x:v>
      </x:c>
      <x:c r="F1948" s="3" t="n">
        <x:v>43109</x:v>
      </x:c>
      <x:c r="G1948" s="3" t="n">
        <x:v>44936</x:v>
      </x:c>
      <x:c r="H1948" s="3" t="n">
        <x:v/>
      </x:c>
      <x:c r="I1948" s="3" t="n">
        <x:v>41590</x:v>
      </x:c>
      <x:c r="J1948" s="3" t="n">
        <x:v>43746</x:v>
      </x:c>
      <x:c r="K194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9">
      <x:c r="A1949" t="str">
        <x:v>Visual Studio 2012</x:v>
      </x:c>
      <x:c r="B1949" t="str">
        <x:v>Express for Web</x:v>
      </x:c>
      <x:c r="C1949" t="str">
        <x:v>Update 5</x:v>
      </x:c>
      <x:c r="D1949" t="str">
        <x:v>Fixed</x:v>
      </x:c>
      <x:c r="E1949" s="3" t="n">
        <x:v>41213</x:v>
      </x:c>
      <x:c r="F1949" s="3" t="n">
        <x:v>43109</x:v>
      </x:c>
      <x:c r="G1949" s="3" t="n">
        <x:v>44936</x:v>
      </x:c>
      <x:c r="H1949" s="3" t="n">
        <x:v/>
      </x:c>
      <x:c r="I1949" s="3" t="n">
        <x:v>42237</x:v>
      </x:c>
      <x:c r="J1949" s="3" t="n">
        <x:v>44936</x:v>
      </x:c>
      <x:c r="K194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0">
      <x:c r="A1950" t="str">
        <x:v>Visual Studio 2012</x:v>
      </x:c>
      <x:c r="B1950" t="str">
        <x:v>Express for Windows Desktop</x:v>
      </x:c>
      <x:c r="C1950" t="str">
        <x:v>Original Release</x:v>
      </x:c>
      <x:c r="D1950" t="str">
        <x:v>Fixed</x:v>
      </x:c>
      <x:c r="E1950" s="3" t="n">
        <x:v>41213</x:v>
      </x:c>
      <x:c r="F1950" s="3" t="n">
        <x:v>43109</x:v>
      </x:c>
      <x:c r="G1950" s="3" t="n">
        <x:v>44936</x:v>
      </x:c>
      <x:c r="H1950" s="3" t="n">
        <x:v/>
      </x:c>
      <x:c r="I1950" s="3" t="n">
        <x:v>41213</x:v>
      </x:c>
      <x:c r="J1950" s="3" t="n">
        <x:v>44936</x:v>
      </x:c>
      <x:c r="K195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1">
      <x:c r="A1951" t="str">
        <x:v>Visual Studio 2012</x:v>
      </x:c>
      <x:c r="B1951" t="str">
        <x:v>Express for Windows Desktop</x:v>
      </x:c>
      <x:c r="C1951" t="str">
        <x:v>Update 4</x:v>
      </x:c>
      <x:c r="D1951" t="str">
        <x:v>Fixed</x:v>
      </x:c>
      <x:c r="E1951" s="3" t="n">
        <x:v>41213</x:v>
      </x:c>
      <x:c r="F1951" s="3" t="n">
        <x:v>43109</x:v>
      </x:c>
      <x:c r="G1951" s="3" t="n">
        <x:v>44936</x:v>
      </x:c>
      <x:c r="H1951" s="3" t="n">
        <x:v/>
      </x:c>
      <x:c r="I1951" s="3" t="n">
        <x:v>41590</x:v>
      </x:c>
      <x:c r="J1951" s="3" t="n">
        <x:v>43746</x:v>
      </x:c>
      <x:c r="K195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2">
      <x:c r="A1952" t="str">
        <x:v>Visual Studio 2012</x:v>
      </x:c>
      <x:c r="B1952" t="str">
        <x:v>Express for Windows Desktop</x:v>
      </x:c>
      <x:c r="C1952" t="str">
        <x:v>Update 5</x:v>
      </x:c>
      <x:c r="D1952" t="str">
        <x:v>Fixed</x:v>
      </x:c>
      <x:c r="E1952" s="3" t="n">
        <x:v>41213</x:v>
      </x:c>
      <x:c r="F1952" s="3" t="n">
        <x:v>43109</x:v>
      </x:c>
      <x:c r="G1952" s="3" t="n">
        <x:v>44936</x:v>
      </x:c>
      <x:c r="H1952" s="3" t="n">
        <x:v/>
      </x:c>
      <x:c r="I1952" s="3" t="n">
        <x:v>42237</x:v>
      </x:c>
      <x:c r="J1952" s="3" t="n">
        <x:v>44936</x:v>
      </x:c>
      <x:c r="K195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3">
      <x:c r="A1953" t="str">
        <x:v>Visual Studio 2012</x:v>
      </x:c>
      <x:c r="B1953" t="str">
        <x:v>Premium</x:v>
      </x:c>
      <x:c r="C1953" t="str">
        <x:v>Original Release</x:v>
      </x:c>
      <x:c r="D1953" t="str">
        <x:v>Fixed</x:v>
      </x:c>
      <x:c r="E1953" s="3" t="n">
        <x:v>41213</x:v>
      </x:c>
      <x:c r="F1953" s="3" t="n">
        <x:v>43109</x:v>
      </x:c>
      <x:c r="G1953" s="3" t="n">
        <x:v>44936</x:v>
      </x:c>
      <x:c r="H1953" s="3" t="n">
        <x:v/>
      </x:c>
      <x:c r="I1953" s="3" t="n">
        <x:v>41213</x:v>
      </x:c>
      <x:c r="J1953" s="3" t="n">
        <x:v>44936</x:v>
      </x:c>
      <x:c r="K195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4">
      <x:c r="A1954" t="str">
        <x:v>Visual Studio 2012</x:v>
      </x:c>
      <x:c r="B1954" t="str">
        <x:v>Premium</x:v>
      </x:c>
      <x:c r="C1954" t="str">
        <x:v>Update 4</x:v>
      </x:c>
      <x:c r="D1954" t="str">
        <x:v>Fixed</x:v>
      </x:c>
      <x:c r="E1954" s="3" t="n">
        <x:v>41213</x:v>
      </x:c>
      <x:c r="F1954" s="3" t="n">
        <x:v>43109</x:v>
      </x:c>
      <x:c r="G1954" s="3" t="n">
        <x:v>44936</x:v>
      </x:c>
      <x:c r="H1954" s="3" t="n">
        <x:v/>
      </x:c>
      <x:c r="I1954" s="3" t="n">
        <x:v>41590</x:v>
      </x:c>
      <x:c r="J1954" s="3" t="n">
        <x:v>43746</x:v>
      </x:c>
      <x:c r="K195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5">
      <x:c r="A1955" t="str">
        <x:v>Visual Studio 2012</x:v>
      </x:c>
      <x:c r="B1955" t="str">
        <x:v>Premium</x:v>
      </x:c>
      <x:c r="C1955" t="str">
        <x:v>Update 5</x:v>
      </x:c>
      <x:c r="D1955" t="str">
        <x:v>Fixed</x:v>
      </x:c>
      <x:c r="E1955" s="3" t="n">
        <x:v>41213</x:v>
      </x:c>
      <x:c r="F1955" s="3" t="n">
        <x:v>43109</x:v>
      </x:c>
      <x:c r="G1955" s="3" t="n">
        <x:v>44936</x:v>
      </x:c>
      <x:c r="H1955" s="3" t="n">
        <x:v/>
      </x:c>
      <x:c r="I1955" s="3" t="n">
        <x:v>42237</x:v>
      </x:c>
      <x:c r="J1955" s="3" t="n">
        <x:v>44936</x:v>
      </x:c>
      <x:c r="K195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6">
      <x:c r="A1956" t="str">
        <x:v>Visual Studio 2012</x:v>
      </x:c>
      <x:c r="B1956" t="str">
        <x:v>Professional</x:v>
      </x:c>
      <x:c r="C1956" t="str">
        <x:v>Original Release</x:v>
      </x:c>
      <x:c r="D1956" t="str">
        <x:v>Fixed</x:v>
      </x:c>
      <x:c r="E1956" s="3" t="n">
        <x:v>41213</x:v>
      </x:c>
      <x:c r="F1956" s="3" t="n">
        <x:v>43109</x:v>
      </x:c>
      <x:c r="G1956" s="3" t="n">
        <x:v>44936</x:v>
      </x:c>
      <x:c r="H1956" s="3" t="n">
        <x:v/>
      </x:c>
      <x:c r="I1956" s="3" t="n">
        <x:v>41213</x:v>
      </x:c>
      <x:c r="J1956" s="3" t="n">
        <x:v>44936</x:v>
      </x:c>
      <x:c r="K195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7">
      <x:c r="A1957" t="str">
        <x:v>Visual Studio 2012</x:v>
      </x:c>
      <x:c r="B1957" t="str">
        <x:v>Professional</x:v>
      </x:c>
      <x:c r="C1957" t="str">
        <x:v>Update 4</x:v>
      </x:c>
      <x:c r="D1957" t="str">
        <x:v>Fixed</x:v>
      </x:c>
      <x:c r="E1957" s="3" t="n">
        <x:v>41213</x:v>
      </x:c>
      <x:c r="F1957" s="3" t="n">
        <x:v>43109</x:v>
      </x:c>
      <x:c r="G1957" s="3" t="n">
        <x:v>44936</x:v>
      </x:c>
      <x:c r="H1957" s="3" t="n">
        <x:v/>
      </x:c>
      <x:c r="I1957" s="3" t="n">
        <x:v>41590</x:v>
      </x:c>
      <x:c r="J1957" s="3" t="n">
        <x:v>43746</x:v>
      </x:c>
      <x:c r="K195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8">
      <x:c r="A1958" t="str">
        <x:v>Visual Studio 2012</x:v>
      </x:c>
      <x:c r="B1958" t="str">
        <x:v>Professional</x:v>
      </x:c>
      <x:c r="C1958" t="str">
        <x:v>Update 5</x:v>
      </x:c>
      <x:c r="D1958" t="str">
        <x:v>Fixed</x:v>
      </x:c>
      <x:c r="E1958" s="3" t="n">
        <x:v>41213</x:v>
      </x:c>
      <x:c r="F1958" s="3" t="n">
        <x:v>43109</x:v>
      </x:c>
      <x:c r="G1958" s="3" t="n">
        <x:v>44936</x:v>
      </x:c>
      <x:c r="H1958" s="3" t="n">
        <x:v/>
      </x:c>
      <x:c r="I1958" s="3" t="n">
        <x:v>42237</x:v>
      </x:c>
      <x:c r="J1958" s="3" t="n">
        <x:v>44936</x:v>
      </x:c>
      <x:c r="K195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9">
      <x:c r="A1959" t="str">
        <x:v>Visual Studio 2012</x:v>
      </x:c>
      <x:c r="B1959" t="str">
        <x:v>Team Explorer</x:v>
      </x:c>
      <x:c r="C1959" t="str">
        <x:v>Original Release</x:v>
      </x:c>
      <x:c r="D1959" t="str">
        <x:v>Fixed</x:v>
      </x:c>
      <x:c r="E1959" s="3" t="n">
        <x:v>41213</x:v>
      </x:c>
      <x:c r="F1959" s="3" t="n">
        <x:v>43109</x:v>
      </x:c>
      <x:c r="G1959" s="3" t="n">
        <x:v>44936</x:v>
      </x:c>
      <x:c r="H1959" s="3" t="n">
        <x:v/>
      </x:c>
      <x:c r="I1959" s="3" t="n">
        <x:v>41213</x:v>
      </x:c>
      <x:c r="J1959" s="3" t="n">
        <x:v>44936</x:v>
      </x:c>
      <x:c r="K195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60">
      <x:c r="A1960" t="str">
        <x:v>Visual Studio 2012</x:v>
      </x:c>
      <x:c r="B1960" t="str">
        <x:v>Team Explorer</x:v>
      </x:c>
      <x:c r="C1960" t="str">
        <x:v>Update 4</x:v>
      </x:c>
      <x:c r="D1960" t="str">
        <x:v>Fixed</x:v>
      </x:c>
      <x:c r="E1960" s="3" t="n">
        <x:v>41213</x:v>
      </x:c>
      <x:c r="F1960" s="3" t="n">
        <x:v>43109</x:v>
      </x:c>
      <x:c r="G1960" s="3" t="n">
        <x:v>44936</x:v>
      </x:c>
      <x:c r="H1960" s="3" t="n">
        <x:v/>
      </x:c>
      <x:c r="I1960" s="3" t="n">
        <x:v>41590</x:v>
      </x:c>
      <x:c r="J1960" s="3" t="n">
        <x:v>43746</x:v>
      </x:c>
      <x:c r="K196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61">
      <x:c r="A1961" t="str">
        <x:v>Visual Studio 2012</x:v>
      </x:c>
      <x:c r="B1961" t="str">
        <x:v>Team Explorer</x:v>
      </x:c>
      <x:c r="C1961" t="str">
        <x:v>Update 5</x:v>
      </x:c>
      <x:c r="D1961" t="str">
        <x:v>Fixed</x:v>
      </x:c>
      <x:c r="E1961" s="3" t="n">
        <x:v>41213</x:v>
      </x:c>
      <x:c r="F1961" s="3" t="n">
        <x:v>43109</x:v>
      </x:c>
      <x:c r="G1961" s="3" t="n">
        <x:v>44936</x:v>
      </x:c>
      <x:c r="H1961" s="3" t="n">
        <x:v/>
      </x:c>
      <x:c r="I1961" s="3" t="n">
        <x:v>42237</x:v>
      </x:c>
      <x:c r="J1961" s="3" t="n">
        <x:v>44936</x:v>
      </x:c>
      <x:c r="K196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62">
      <x:c r="A1962" t="str">
        <x:v>Visual Studio 2012</x:v>
      </x:c>
      <x:c r="B1962" t="str">
        <x:v>Ultimate</x:v>
      </x:c>
      <x:c r="C1962" t="str">
        <x:v>Original Release</x:v>
      </x:c>
      <x:c r="D1962" t="str">
        <x:v>Fixed</x:v>
      </x:c>
      <x:c r="E1962" s="3" t="n">
        <x:v>41213</x:v>
      </x:c>
      <x:c r="F1962" s="3" t="n">
        <x:v>43109</x:v>
      </x:c>
      <x:c r="G1962" s="3" t="n">
        <x:v>44936</x:v>
      </x:c>
      <x:c r="H1962" s="3" t="n">
        <x:v/>
      </x:c>
      <x:c r="I1962" s="3" t="n">
        <x:v>41213</x:v>
      </x:c>
      <x:c r="J1962" s="3" t="n">
        <x:v>44936</x:v>
      </x:c>
      <x:c r="K196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63">
      <x:c r="A1963" t="str">
        <x:v>Visual Studio 2012</x:v>
      </x:c>
      <x:c r="B1963" t="str">
        <x:v>Ultimate</x:v>
      </x:c>
      <x:c r="C1963" t="str">
        <x:v>Update 4</x:v>
      </x:c>
      <x:c r="D1963" t="str">
        <x:v>Fixed</x:v>
      </x:c>
      <x:c r="E1963" s="3" t="n">
        <x:v>41213</x:v>
      </x:c>
      <x:c r="F1963" s="3" t="n">
        <x:v>43109</x:v>
      </x:c>
      <x:c r="G1963" s="3" t="n">
        <x:v>44936</x:v>
      </x:c>
      <x:c r="H1963" s="3" t="n">
        <x:v/>
      </x:c>
      <x:c r="I1963" s="3" t="n">
        <x:v>41590</x:v>
      </x:c>
      <x:c r="J1963" s="3" t="n">
        <x:v>43746</x:v>
      </x:c>
      <x:c r="K196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64">
      <x:c r="A1964" t="str">
        <x:v>Visual Studio 2012</x:v>
      </x:c>
      <x:c r="B1964" t="str">
        <x:v>Ultimate</x:v>
      </x:c>
      <x:c r="C1964" t="str">
        <x:v>Update 5</x:v>
      </x:c>
      <x:c r="D1964" t="str">
        <x:v>Fixed</x:v>
      </x:c>
      <x:c r="E1964" s="3" t="n">
        <x:v>41213</x:v>
      </x:c>
      <x:c r="F1964" s="3" t="n">
        <x:v>43109</x:v>
      </x:c>
      <x:c r="G1964" s="3" t="n">
        <x:v>44936</x:v>
      </x:c>
      <x:c r="H1964" s="3" t="n">
        <x:v/>
      </x:c>
      <x:c r="I1964" s="3" t="n">
        <x:v>42237</x:v>
      </x:c>
      <x:c r="J1964" s="3" t="n">
        <x:v>44936</x:v>
      </x:c>
      <x:c r="K196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65">
      <x:c r="A1965" t="str">
        <x:v>Visual Studio 2013</x:v>
      </x:c>
      <x:c r="B1965" t="str">
        <x:v>Community</x:v>
      </x:c>
      <x:c r="C1965" t="str">
        <x:v>Original Release</x:v>
      </x:c>
      <x:c r="D1965" t="str">
        <x:v>Fixed</x:v>
      </x:c>
      <x:c r="E1965" s="3" t="n">
        <x:v>41654</x:v>
      </x:c>
      <x:c r="F1965" s="3" t="n">
        <x:v>43564</x:v>
      </x:c>
      <x:c r="G1965" s="3" t="n">
        <x:v>45391</x:v>
      </x:c>
      <x:c r="H1965" s="3" t="n">
        <x:v/>
      </x:c>
      <x:c r="I1965" s="3" t="n">
        <x:v>41654</x:v>
      </x:c>
      <x:c r="J1965" s="3" t="n">
        <x:v>42654</x:v>
      </x:c>
      <x:c r="K196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6">
      <x:c r="A1966" t="str">
        <x:v>Visual Studio 2013</x:v>
      </x:c>
      <x:c r="B1966" t="str">
        <x:v>Community</x:v>
      </x:c>
      <x:c r="C1966" t="str">
        <x:v>Update 5</x:v>
      </x:c>
      <x:c r="D1966" t="str">
        <x:v>Fixed</x:v>
      </x:c>
      <x:c r="E1966" s="3" t="n">
        <x:v>41654</x:v>
      </x:c>
      <x:c r="F1966" s="3" t="n">
        <x:v>43564</x:v>
      </x:c>
      <x:c r="G1966" s="3" t="n">
        <x:v>45391</x:v>
      </x:c>
      <x:c r="H1966" s="3" t="n">
        <x:v/>
      </x:c>
      <x:c r="I1966" s="3" t="n">
        <x:v>42205</x:v>
      </x:c>
      <x:c r="J1966" s="3" t="n">
        <x:v>45391</x:v>
      </x:c>
      <x:c r="K196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7">
      <x:c r="A1967" t="str">
        <x:v>Visual Studio 2013</x:v>
      </x:c>
      <x:c r="B1967" t="str">
        <x:v>Express for Web</x:v>
      </x:c>
      <x:c r="C1967" t="str">
        <x:v>Original Release</x:v>
      </x:c>
      <x:c r="D1967" t="str">
        <x:v>Fixed</x:v>
      </x:c>
      <x:c r="E1967" s="3" t="n">
        <x:v>41654</x:v>
      </x:c>
      <x:c r="F1967" s="3" t="n">
        <x:v>43564</x:v>
      </x:c>
      <x:c r="G1967" s="3" t="n">
        <x:v>45391</x:v>
      </x:c>
      <x:c r="H1967" s="3" t="n">
        <x:v/>
      </x:c>
      <x:c r="I1967" s="3" t="n">
        <x:v>41654</x:v>
      </x:c>
      <x:c r="J1967" s="3" t="n">
        <x:v>42654</x:v>
      </x:c>
      <x:c r="K196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8">
      <x:c r="A1968" t="str">
        <x:v>Visual Studio 2013</x:v>
      </x:c>
      <x:c r="B1968" t="str">
        <x:v>Express for Web</x:v>
      </x:c>
      <x:c r="C1968" t="str">
        <x:v>Update 5</x:v>
      </x:c>
      <x:c r="D1968" t="str">
        <x:v>Fixed</x:v>
      </x:c>
      <x:c r="E1968" s="3" t="n">
        <x:v>41654</x:v>
      </x:c>
      <x:c r="F1968" s="3" t="n">
        <x:v>43564</x:v>
      </x:c>
      <x:c r="G1968" s="3" t="n">
        <x:v>45391</x:v>
      </x:c>
      <x:c r="H1968" s="3" t="n">
        <x:v/>
      </x:c>
      <x:c r="I1968" s="3" t="n">
        <x:v>42205</x:v>
      </x:c>
      <x:c r="J1968" s="3" t="n">
        <x:v>45391</x:v>
      </x:c>
      <x:c r="K196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9">
      <x:c r="A1969" t="str">
        <x:v>Visual Studio 2013</x:v>
      </x:c>
      <x:c r="B1969" t="str">
        <x:v>Express for Windows</x:v>
      </x:c>
      <x:c r="C1969" t="str">
        <x:v>Original Release</x:v>
      </x:c>
      <x:c r="D1969" t="str">
        <x:v>Fixed</x:v>
      </x:c>
      <x:c r="E1969" s="3" t="n">
        <x:v>41654</x:v>
      </x:c>
      <x:c r="F1969" s="3" t="n">
        <x:v>43564</x:v>
      </x:c>
      <x:c r="G1969" s="3" t="n">
        <x:v>45391</x:v>
      </x:c>
      <x:c r="H1969" s="3" t="n">
        <x:v/>
      </x:c>
      <x:c r="I1969" s="3" t="n">
        <x:v>41654</x:v>
      </x:c>
      <x:c r="J1969" s="3" t="n">
        <x:v>42654</x:v>
      </x:c>
      <x:c r="K196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0">
      <x:c r="A1970" t="str">
        <x:v>Visual Studio 2013</x:v>
      </x:c>
      <x:c r="B1970" t="str">
        <x:v>Express for Windows</x:v>
      </x:c>
      <x:c r="C1970" t="str">
        <x:v>Update 5</x:v>
      </x:c>
      <x:c r="D1970" t="str">
        <x:v>Fixed</x:v>
      </x:c>
      <x:c r="E1970" s="3" t="n">
        <x:v>41654</x:v>
      </x:c>
      <x:c r="F1970" s="3" t="n">
        <x:v>43564</x:v>
      </x:c>
      <x:c r="G1970" s="3" t="n">
        <x:v>45391</x:v>
      </x:c>
      <x:c r="H1970" s="3" t="n">
        <x:v/>
      </x:c>
      <x:c r="I1970" s="3" t="n">
        <x:v>42205</x:v>
      </x:c>
      <x:c r="J1970" s="3" t="n">
        <x:v>45391</x:v>
      </x:c>
      <x:c r="K197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1">
      <x:c r="A1971" t="str">
        <x:v>Visual Studio 2013</x:v>
      </x:c>
      <x:c r="B1971" t="str">
        <x:v>Express for Windows Desktop</x:v>
      </x:c>
      <x:c r="C1971" t="str">
        <x:v>Original Release</x:v>
      </x:c>
      <x:c r="D1971" t="str">
        <x:v>Fixed</x:v>
      </x:c>
      <x:c r="E1971" s="3" t="n">
        <x:v>41654</x:v>
      </x:c>
      <x:c r="F1971" s="3" t="n">
        <x:v>43564</x:v>
      </x:c>
      <x:c r="G1971" s="3" t="n">
        <x:v>45391</x:v>
      </x:c>
      <x:c r="H1971" s="3" t="n">
        <x:v/>
      </x:c>
      <x:c r="I1971" s="3" t="n">
        <x:v>41654</x:v>
      </x:c>
      <x:c r="J1971" s="3" t="n">
        <x:v>42654</x:v>
      </x:c>
      <x:c r="K197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2">
      <x:c r="A1972" t="str">
        <x:v>Visual Studio 2013</x:v>
      </x:c>
      <x:c r="B1972" t="str">
        <x:v>Express for Windows Desktop</x:v>
      </x:c>
      <x:c r="C1972" t="str">
        <x:v>Update 5</x:v>
      </x:c>
      <x:c r="D1972" t="str">
        <x:v>Fixed</x:v>
      </x:c>
      <x:c r="E1972" s="3" t="n">
        <x:v>41654</x:v>
      </x:c>
      <x:c r="F1972" s="3" t="n">
        <x:v>43564</x:v>
      </x:c>
      <x:c r="G1972" s="3" t="n">
        <x:v>45391</x:v>
      </x:c>
      <x:c r="H1972" s="3" t="n">
        <x:v/>
      </x:c>
      <x:c r="I1972" s="3" t="n">
        <x:v>42205</x:v>
      </x:c>
      <x:c r="J1972" s="3" t="n">
        <x:v>45391</x:v>
      </x:c>
      <x:c r="K197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3">
      <x:c r="A1973" t="str">
        <x:v>Visual Studio 2013</x:v>
      </x:c>
      <x:c r="B1973" t="str">
        <x:v>Premium</x:v>
      </x:c>
      <x:c r="C1973" t="str">
        <x:v>Original Release</x:v>
      </x:c>
      <x:c r="D1973" t="str">
        <x:v>Fixed</x:v>
      </x:c>
      <x:c r="E1973" s="3" t="n">
        <x:v>41654</x:v>
      </x:c>
      <x:c r="F1973" s="3" t="n">
        <x:v>43564</x:v>
      </x:c>
      <x:c r="G1973" s="3" t="n">
        <x:v>45391</x:v>
      </x:c>
      <x:c r="H1973" s="3" t="n">
        <x:v/>
      </x:c>
      <x:c r="I1973" s="3" t="n">
        <x:v>41654</x:v>
      </x:c>
      <x:c r="J1973" s="3" t="n">
        <x:v>42654</x:v>
      </x:c>
      <x:c r="K197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4">
      <x:c r="A1974" t="str">
        <x:v>Visual Studio 2013</x:v>
      </x:c>
      <x:c r="B1974" t="str">
        <x:v>Premium</x:v>
      </x:c>
      <x:c r="C1974" t="str">
        <x:v>Update 5</x:v>
      </x:c>
      <x:c r="D1974" t="str">
        <x:v>Fixed</x:v>
      </x:c>
      <x:c r="E1974" s="3" t="n">
        <x:v>41654</x:v>
      </x:c>
      <x:c r="F1974" s="3" t="n">
        <x:v>43564</x:v>
      </x:c>
      <x:c r="G1974" s="3" t="n">
        <x:v>45391</x:v>
      </x:c>
      <x:c r="H1974" s="3" t="n">
        <x:v/>
      </x:c>
      <x:c r="I1974" s="3" t="n">
        <x:v>42205</x:v>
      </x:c>
      <x:c r="J1974" s="3" t="n">
        <x:v>45391</x:v>
      </x:c>
      <x:c r="K197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5">
      <x:c r="A1975" t="str">
        <x:v>Visual Studio 2013</x:v>
      </x:c>
      <x:c r="B1975" t="str">
        <x:v>Professional</x:v>
      </x:c>
      <x:c r="C1975" t="str">
        <x:v>Original Release</x:v>
      </x:c>
      <x:c r="D1975" t="str">
        <x:v>Fixed</x:v>
      </x:c>
      <x:c r="E1975" s="3" t="n">
        <x:v>41654</x:v>
      </x:c>
      <x:c r="F1975" s="3" t="n">
        <x:v>43564</x:v>
      </x:c>
      <x:c r="G1975" s="3" t="n">
        <x:v>45391</x:v>
      </x:c>
      <x:c r="H1975" s="3" t="n">
        <x:v/>
      </x:c>
      <x:c r="I1975" s="3" t="n">
        <x:v>41654</x:v>
      </x:c>
      <x:c r="J1975" s="3" t="n">
        <x:v>42654</x:v>
      </x:c>
      <x:c r="K197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6">
      <x:c r="A1976" t="str">
        <x:v>Visual Studio 2013</x:v>
      </x:c>
      <x:c r="B1976" t="str">
        <x:v>Professional</x:v>
      </x:c>
      <x:c r="C1976" t="str">
        <x:v>Update 5</x:v>
      </x:c>
      <x:c r="D1976" t="str">
        <x:v>Fixed</x:v>
      </x:c>
      <x:c r="E1976" s="3" t="n">
        <x:v>41654</x:v>
      </x:c>
      <x:c r="F1976" s="3" t="n">
        <x:v>43564</x:v>
      </x:c>
      <x:c r="G1976" s="3" t="n">
        <x:v>45391</x:v>
      </x:c>
      <x:c r="H1976" s="3" t="n">
        <x:v/>
      </x:c>
      <x:c r="I1976" s="3" t="n">
        <x:v>42205</x:v>
      </x:c>
      <x:c r="J1976" s="3" t="n">
        <x:v>45391</x:v>
      </x:c>
      <x:c r="K197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7">
      <x:c r="A1977" t="str">
        <x:v>Visual Studio 2013</x:v>
      </x:c>
      <x:c r="B1977" t="str">
        <x:v>Release Management</x:v>
      </x:c>
      <x:c r="C1977" t="str">
        <x:v>Original Release</x:v>
      </x:c>
      <x:c r="D1977" t="str">
        <x:v>Fixed</x:v>
      </x:c>
      <x:c r="E1977" s="3" t="n">
        <x:v>41654</x:v>
      </x:c>
      <x:c r="F1977" s="3" t="n">
        <x:v>43564</x:v>
      </x:c>
      <x:c r="G1977" s="3" t="n">
        <x:v>45391</x:v>
      </x:c>
      <x:c r="H1977" s="3" t="n">
        <x:v/>
      </x:c>
      <x:c r="I1977" s="3" t="n">
        <x:v>41654</x:v>
      </x:c>
      <x:c r="J1977" s="3" t="n">
        <x:v>42654</x:v>
      </x:c>
      <x:c r="K197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8">
      <x:c r="A1978" t="str">
        <x:v>Visual Studio 2013</x:v>
      </x:c>
      <x:c r="B1978" t="str">
        <x:v>Release Management</x:v>
      </x:c>
      <x:c r="C1978" t="str">
        <x:v>Update 5</x:v>
      </x:c>
      <x:c r="D1978" t="str">
        <x:v>Fixed</x:v>
      </x:c>
      <x:c r="E1978" s="3" t="n">
        <x:v>41654</x:v>
      </x:c>
      <x:c r="F1978" s="3" t="n">
        <x:v>43564</x:v>
      </x:c>
      <x:c r="G1978" s="3" t="n">
        <x:v>45391</x:v>
      </x:c>
      <x:c r="H1978" s="3" t="n">
        <x:v/>
      </x:c>
      <x:c r="I1978" s="3" t="n">
        <x:v>42205</x:v>
      </x:c>
      <x:c r="J1978" s="3" t="n">
        <x:v>45391</x:v>
      </x:c>
      <x:c r="K197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9">
      <x:c r="A1979" t="str">
        <x:v>Visual Studio 2013</x:v>
      </x:c>
      <x:c r="B1979" t="str">
        <x:v>Test Professional</x:v>
      </x:c>
      <x:c r="C1979" t="str">
        <x:v>Original Release</x:v>
      </x:c>
      <x:c r="D1979" t="str">
        <x:v>Fixed</x:v>
      </x:c>
      <x:c r="E1979" s="3" t="n">
        <x:v>41654</x:v>
      </x:c>
      <x:c r="F1979" s="3" t="n">
        <x:v>43564</x:v>
      </x:c>
      <x:c r="G1979" s="3" t="n">
        <x:v>45391</x:v>
      </x:c>
      <x:c r="H1979" s="3" t="n">
        <x:v/>
      </x:c>
      <x:c r="I1979" s="3" t="n">
        <x:v>41654</x:v>
      </x:c>
      <x:c r="J1979" s="3" t="n">
        <x:v>42654</x:v>
      </x:c>
      <x:c r="K197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80">
      <x:c r="A1980" t="str">
        <x:v>Visual Studio 2013</x:v>
      </x:c>
      <x:c r="B1980" t="str">
        <x:v>Test Professional</x:v>
      </x:c>
      <x:c r="C1980" t="str">
        <x:v>Update 5</x:v>
      </x:c>
      <x:c r="D1980" t="str">
        <x:v>Fixed</x:v>
      </x:c>
      <x:c r="E1980" s="3" t="n">
        <x:v>41654</x:v>
      </x:c>
      <x:c r="F1980" s="3" t="n">
        <x:v>43564</x:v>
      </x:c>
      <x:c r="G1980" s="3" t="n">
        <x:v>45391</x:v>
      </x:c>
      <x:c r="H1980" s="3" t="n">
        <x:v/>
      </x:c>
      <x:c r="I1980" s="3" t="n">
        <x:v>42205</x:v>
      </x:c>
      <x:c r="J1980" s="3" t="n">
        <x:v>45391</x:v>
      </x:c>
      <x:c r="K198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81">
      <x:c r="A1981" t="str">
        <x:v>Visual Studio 2013</x:v>
      </x:c>
      <x:c r="B1981" t="str">
        <x:v>Ultimate</x:v>
      </x:c>
      <x:c r="C1981" t="str">
        <x:v>Original Release</x:v>
      </x:c>
      <x:c r="D1981" t="str">
        <x:v>Fixed</x:v>
      </x:c>
      <x:c r="E1981" s="3" t="n">
        <x:v>41654</x:v>
      </x:c>
      <x:c r="F1981" s="3" t="n">
        <x:v>43564</x:v>
      </x:c>
      <x:c r="G1981" s="3" t="n">
        <x:v>45391</x:v>
      </x:c>
      <x:c r="H1981" s="3" t="n">
        <x:v/>
      </x:c>
      <x:c r="I1981" s="3" t="n">
        <x:v>41654</x:v>
      </x:c>
      <x:c r="J1981" s="3" t="n">
        <x:v>42654</x:v>
      </x:c>
      <x:c r="K198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82">
      <x:c r="A1982" t="str">
        <x:v>Visual Studio 2013</x:v>
      </x:c>
      <x:c r="B1982" t="str">
        <x:v>Ultimate</x:v>
      </x:c>
      <x:c r="C1982" t="str">
        <x:v>Update 5</x:v>
      </x:c>
      <x:c r="D1982" t="str">
        <x:v>Fixed</x:v>
      </x:c>
      <x:c r="E1982" s="3" t="n">
        <x:v>41654</x:v>
      </x:c>
      <x:c r="F1982" s="3" t="n">
        <x:v>43564</x:v>
      </x:c>
      <x:c r="G1982" s="3" t="n">
        <x:v>45391</x:v>
      </x:c>
      <x:c r="H1982" s="3" t="n">
        <x:v/>
      </x:c>
      <x:c r="I1982" s="3" t="n">
        <x:v>42205</x:v>
      </x:c>
      <x:c r="J1982" s="3" t="n">
        <x:v>45391</x:v>
      </x:c>
      <x:c r="K198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83">
      <x:c r="A1983" t="str">
        <x:v>Visual Studio 2015</x:v>
      </x:c>
      <x:c r="B1983" t="str">
        <x:v>Community</x:v>
      </x:c>
      <x:c r="C1983" t="str">
        <x:v>Original Release</x:v>
      </x:c>
      <x:c r="D1983" t="str">
        <x:v>Fixed</x:v>
      </x:c>
      <x:c r="E1983" s="3" t="n">
        <x:v>42205</x:v>
      </x:c>
      <x:c r="F1983" s="3" t="n">
        <x:v>44117</x:v>
      </x:c>
      <x:c r="G1983" s="3" t="n">
        <x:v>45944</x:v>
      </x:c>
      <x:c r="H1983" s="3" t="n">
        <x:v/>
      </x:c>
      <x:c r="I1983" s="3" t="n">
        <x:v>42205</x:v>
      </x:c>
      <x:c r="J1983" s="3" t="n">
        <x:v>42927</x:v>
      </x:c>
      <x:c r="K198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4">
      <x:c r="A1984" t="str">
        <x:v>Visual Studio 2015</x:v>
      </x:c>
      <x:c r="B1984" t="str">
        <x:v>Community</x:v>
      </x:c>
      <x:c r="C1984" t="str">
        <x:v>Update 3</x:v>
      </x:c>
      <x:c r="D1984" t="str">
        <x:v>Fixed</x:v>
      </x:c>
      <x:c r="E1984" s="3" t="n">
        <x:v>42205</x:v>
      </x:c>
      <x:c r="F1984" s="3" t="n">
        <x:v>44117</x:v>
      </x:c>
      <x:c r="G1984" s="3" t="n">
        <x:v>45944</x:v>
      </x:c>
      <x:c r="H1984" s="3" t="n">
        <x:v/>
      </x:c>
      <x:c r="I1984" s="3" t="n">
        <x:v>42548</x:v>
      </x:c>
      <x:c r="J1984" s="3" t="n">
        <x:v>45944</x:v>
      </x:c>
      <x:c r="K198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5">
      <x:c r="A1985" t="str">
        <x:v>Visual Studio 2015</x:v>
      </x:c>
      <x:c r="B1985" t="str">
        <x:v>Enterprise</x:v>
      </x:c>
      <x:c r="C1985" t="str">
        <x:v>Original Release</x:v>
      </x:c>
      <x:c r="D1985" t="str">
        <x:v>Fixed</x:v>
      </x:c>
      <x:c r="E1985" s="3" t="n">
        <x:v>42205</x:v>
      </x:c>
      <x:c r="F1985" s="3" t="n">
        <x:v>44117</x:v>
      </x:c>
      <x:c r="G1985" s="3" t="n">
        <x:v>45944</x:v>
      </x:c>
      <x:c r="H1985" s="3" t="n">
        <x:v/>
      </x:c>
      <x:c r="I1985" s="3" t="n">
        <x:v>42205</x:v>
      </x:c>
      <x:c r="J1985" s="3" t="n">
        <x:v>42927</x:v>
      </x:c>
      <x:c r="K198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6">
      <x:c r="A1986" t="str">
        <x:v>Visual Studio 2015</x:v>
      </x:c>
      <x:c r="B1986" t="str">
        <x:v>Enterprise</x:v>
      </x:c>
      <x:c r="C1986" t="str">
        <x:v>Update 3</x:v>
      </x:c>
      <x:c r="D1986" t="str">
        <x:v>Fixed</x:v>
      </x:c>
      <x:c r="E1986" s="3" t="n">
        <x:v>42205</x:v>
      </x:c>
      <x:c r="F1986" s="3" t="n">
        <x:v>44117</x:v>
      </x:c>
      <x:c r="G1986" s="3" t="n">
        <x:v>45944</x:v>
      </x:c>
      <x:c r="H1986" s="3" t="n">
        <x:v/>
      </x:c>
      <x:c r="I1986" s="3" t="n">
        <x:v>42548</x:v>
      </x:c>
      <x:c r="J1986" s="3" t="n">
        <x:v>45944</x:v>
      </x:c>
      <x:c r="K198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7">
      <x:c r="A1987" t="str">
        <x:v>Visual Studio 2015</x:v>
      </x:c>
      <x:c r="B1987" t="str">
        <x:v>Express for Web</x:v>
      </x:c>
      <x:c r="C1987" t="str">
        <x:v>Original Release</x:v>
      </x:c>
      <x:c r="D1987" t="str">
        <x:v>Fixed</x:v>
      </x:c>
      <x:c r="E1987" s="3" t="n">
        <x:v>42205</x:v>
      </x:c>
      <x:c r="F1987" s="3" t="n">
        <x:v>44117</x:v>
      </x:c>
      <x:c r="G1987" s="3" t="n">
        <x:v>45944</x:v>
      </x:c>
      <x:c r="H1987" s="3" t="n">
        <x:v/>
      </x:c>
      <x:c r="I1987" s="3" t="n">
        <x:v>42205</x:v>
      </x:c>
      <x:c r="J1987" s="3" t="n">
        <x:v>42927</x:v>
      </x:c>
      <x:c r="K198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8">
      <x:c r="A1988" t="str">
        <x:v>Visual Studio 2015</x:v>
      </x:c>
      <x:c r="B1988" t="str">
        <x:v>Express for Web</x:v>
      </x:c>
      <x:c r="C1988" t="str">
        <x:v>Update 3</x:v>
      </x:c>
      <x:c r="D1988" t="str">
        <x:v>Fixed</x:v>
      </x:c>
      <x:c r="E1988" s="3" t="n">
        <x:v>42205</x:v>
      </x:c>
      <x:c r="F1988" s="3" t="n">
        <x:v>44117</x:v>
      </x:c>
      <x:c r="G1988" s="3" t="n">
        <x:v>45944</x:v>
      </x:c>
      <x:c r="H1988" s="3" t="n">
        <x:v/>
      </x:c>
      <x:c r="I1988" s="3" t="n">
        <x:v>42548</x:v>
      </x:c>
      <x:c r="J1988" s="3" t="n">
        <x:v>45944</x:v>
      </x:c>
      <x:c r="K198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9">
      <x:c r="A1989" t="str">
        <x:v>Visual Studio 2015</x:v>
      </x:c>
      <x:c r="B1989" t="str">
        <x:v>Express for Windows 10</x:v>
      </x:c>
      <x:c r="C1989" t="str">
        <x:v>Original Release</x:v>
      </x:c>
      <x:c r="D1989" t="str">
        <x:v>Fixed</x:v>
      </x:c>
      <x:c r="E1989" s="3" t="n">
        <x:v>42205</x:v>
      </x:c>
      <x:c r="F1989" s="3" t="n">
        <x:v>44117</x:v>
      </x:c>
      <x:c r="G1989" s="3" t="n">
        <x:v>45944</x:v>
      </x:c>
      <x:c r="H1989" s="3" t="n">
        <x:v/>
      </x:c>
      <x:c r="I1989" s="3" t="n">
        <x:v>42205</x:v>
      </x:c>
      <x:c r="J1989" s="3" t="n">
        <x:v>42927</x:v>
      </x:c>
      <x:c r="K198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0">
      <x:c r="A1990" t="str">
        <x:v>Visual Studio 2015</x:v>
      </x:c>
      <x:c r="B1990" t="str">
        <x:v>Express for Windows 10</x:v>
      </x:c>
      <x:c r="C1990" t="str">
        <x:v>Update 3</x:v>
      </x:c>
      <x:c r="D1990" t="str">
        <x:v>Fixed</x:v>
      </x:c>
      <x:c r="E1990" s="3" t="n">
        <x:v>42205</x:v>
      </x:c>
      <x:c r="F1990" s="3" t="n">
        <x:v>44117</x:v>
      </x:c>
      <x:c r="G1990" s="3" t="n">
        <x:v>45944</x:v>
      </x:c>
      <x:c r="H1990" s="3" t="n">
        <x:v/>
      </x:c>
      <x:c r="I1990" s="3" t="n">
        <x:v>42548</x:v>
      </x:c>
      <x:c r="J1990" s="3" t="n">
        <x:v>45944</x:v>
      </x:c>
      <x:c r="K199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1">
      <x:c r="A1991" t="str">
        <x:v>Visual Studio 2015</x:v>
      </x:c>
      <x:c r="B1991" t="str">
        <x:v>Express for Windows Desktop</x:v>
      </x:c>
      <x:c r="C1991" t="str">
        <x:v>Original Release</x:v>
      </x:c>
      <x:c r="D1991" t="str">
        <x:v>Fixed</x:v>
      </x:c>
      <x:c r="E1991" s="3" t="n">
        <x:v>42205</x:v>
      </x:c>
      <x:c r="F1991" s="3" t="n">
        <x:v>44117</x:v>
      </x:c>
      <x:c r="G1991" s="3" t="n">
        <x:v>45944</x:v>
      </x:c>
      <x:c r="H1991" s="3" t="n">
        <x:v/>
      </x:c>
      <x:c r="I1991" s="3" t="n">
        <x:v>42205</x:v>
      </x:c>
      <x:c r="J1991" s="3" t="n">
        <x:v>42927</x:v>
      </x:c>
      <x:c r="K199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2">
      <x:c r="A1992" t="str">
        <x:v>Visual Studio 2015</x:v>
      </x:c>
      <x:c r="B1992" t="str">
        <x:v>Express for Windows Desktop</x:v>
      </x:c>
      <x:c r="C1992" t="str">
        <x:v>Update 3</x:v>
      </x:c>
      <x:c r="D1992" t="str">
        <x:v>Fixed</x:v>
      </x:c>
      <x:c r="E1992" s="3" t="n">
        <x:v>42205</x:v>
      </x:c>
      <x:c r="F1992" s="3" t="n">
        <x:v>44117</x:v>
      </x:c>
      <x:c r="G1992" s="3" t="n">
        <x:v>45944</x:v>
      </x:c>
      <x:c r="H1992" s="3" t="n">
        <x:v/>
      </x:c>
      <x:c r="I1992" s="3" t="n">
        <x:v>42548</x:v>
      </x:c>
      <x:c r="J1992" s="3" t="n">
        <x:v>45944</x:v>
      </x:c>
      <x:c r="K199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3">
      <x:c r="A1993" t="str">
        <x:v>Visual Studio 2015</x:v>
      </x:c>
      <x:c r="B1993" t="str">
        <x:v>Professional</x:v>
      </x:c>
      <x:c r="C1993" t="str">
        <x:v>Original Release</x:v>
      </x:c>
      <x:c r="D1993" t="str">
        <x:v>Fixed</x:v>
      </x:c>
      <x:c r="E1993" s="3" t="n">
        <x:v>42205</x:v>
      </x:c>
      <x:c r="F1993" s="3" t="n">
        <x:v>44117</x:v>
      </x:c>
      <x:c r="G1993" s="3" t="n">
        <x:v>45944</x:v>
      </x:c>
      <x:c r="H1993" s="3" t="n">
        <x:v/>
      </x:c>
      <x:c r="I1993" s="3" t="n">
        <x:v>42205</x:v>
      </x:c>
      <x:c r="J1993" s="3" t="n">
        <x:v>42927</x:v>
      </x:c>
      <x:c r="K199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4">
      <x:c r="A1994" t="str">
        <x:v>Visual Studio 2015</x:v>
      </x:c>
      <x:c r="B1994" t="str">
        <x:v>Professional</x:v>
      </x:c>
      <x:c r="C1994" t="str">
        <x:v>Update 3</x:v>
      </x:c>
      <x:c r="D1994" t="str">
        <x:v>Fixed</x:v>
      </x:c>
      <x:c r="E1994" s="3" t="n">
        <x:v>42205</x:v>
      </x:c>
      <x:c r="F1994" s="3" t="n">
        <x:v>44117</x:v>
      </x:c>
      <x:c r="G1994" s="3" t="n">
        <x:v>45944</x:v>
      </x:c>
      <x:c r="H1994" s="3" t="n">
        <x:v/>
      </x:c>
      <x:c r="I1994" s="3" t="n">
        <x:v>42548</x:v>
      </x:c>
      <x:c r="J1994" s="3" t="n">
        <x:v>45944</x:v>
      </x:c>
      <x:c r="K199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5">
      <x:c r="A1995" t="str">
        <x:v>Visual Studio 2015</x:v>
      </x:c>
      <x:c r="B1995" t="str">
        <x:v>Release Management</x:v>
      </x:c>
      <x:c r="C1995" t="str">
        <x:v>Original Release</x:v>
      </x:c>
      <x:c r="D1995" t="str">
        <x:v>Fixed</x:v>
      </x:c>
      <x:c r="E1995" s="3" t="n">
        <x:v>42205</x:v>
      </x:c>
      <x:c r="F1995" s="3" t="n">
        <x:v>44117</x:v>
      </x:c>
      <x:c r="G1995" s="3" t="n">
        <x:v>45944</x:v>
      </x:c>
      <x:c r="H1995" s="3" t="n">
        <x:v/>
      </x:c>
      <x:c r="I1995" s="3" t="n">
        <x:v>42205</x:v>
      </x:c>
      <x:c r="J1995" s="3" t="n">
        <x:v>42927</x:v>
      </x:c>
      <x:c r="K199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6">
      <x:c r="A1996" t="str">
        <x:v>Visual Studio 2015</x:v>
      </x:c>
      <x:c r="B1996" t="str">
        <x:v>Release Management</x:v>
      </x:c>
      <x:c r="C1996" t="str">
        <x:v>Update 3</x:v>
      </x:c>
      <x:c r="D1996" t="str">
        <x:v>Fixed</x:v>
      </x:c>
      <x:c r="E1996" s="3" t="n">
        <x:v>42205</x:v>
      </x:c>
      <x:c r="F1996" s="3" t="n">
        <x:v>44117</x:v>
      </x:c>
      <x:c r="G1996" s="3" t="n">
        <x:v>45944</x:v>
      </x:c>
      <x:c r="H1996" s="3" t="n">
        <x:v/>
      </x:c>
      <x:c r="I1996" s="3" t="n">
        <x:v>42548</x:v>
      </x:c>
      <x:c r="J1996" s="3" t="n">
        <x:v>45944</x:v>
      </x:c>
      <x:c r="K199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7">
      <x:c r="A1997" t="str">
        <x:v>Visual Studio 2015</x:v>
      </x:c>
      <x:c r="B1997" t="str">
        <x:v>Test Professional</x:v>
      </x:c>
      <x:c r="C1997" t="str">
        <x:v>Original Release</x:v>
      </x:c>
      <x:c r="D1997" t="str">
        <x:v>Fixed</x:v>
      </x:c>
      <x:c r="E1997" s="3" t="n">
        <x:v>42205</x:v>
      </x:c>
      <x:c r="F1997" s="3" t="n">
        <x:v>44117</x:v>
      </x:c>
      <x:c r="G1997" s="3" t="n">
        <x:v>45944</x:v>
      </x:c>
      <x:c r="H1997" s="3" t="n">
        <x:v/>
      </x:c>
      <x:c r="I1997" s="3" t="n">
        <x:v>42205</x:v>
      </x:c>
      <x:c r="J1997" s="3" t="n">
        <x:v>42927</x:v>
      </x:c>
      <x:c r="K199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8">
      <x:c r="A1998" t="str">
        <x:v>Visual Studio 2015</x:v>
      </x:c>
      <x:c r="B1998" t="str">
        <x:v>Test Professional</x:v>
      </x:c>
      <x:c r="C1998" t="str">
        <x:v>Update 3</x:v>
      </x:c>
      <x:c r="D1998" t="str">
        <x:v>Fixed</x:v>
      </x:c>
      <x:c r="E1998" s="3" t="n">
        <x:v>42205</x:v>
      </x:c>
      <x:c r="F1998" s="3" t="n">
        <x:v>44117</x:v>
      </x:c>
      <x:c r="G1998" s="3" t="n">
        <x:v>45944</x:v>
      </x:c>
      <x:c r="H1998" s="3" t="n">
        <x:v/>
      </x:c>
      <x:c r="I1998" s="3" t="n">
        <x:v>42548</x:v>
      </x:c>
      <x:c r="J1998" s="3" t="n">
        <x:v>45944</x:v>
      </x:c>
      <x:c r="K199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99">
      <x:c r="A1999" t="str">
        <x:v>Visual Studio 2017</x:v>
      </x:c>
      <x:c r="B1999" t="str">
        <x:v>Community</x:v>
      </x:c>
      <x:c r="C1999" t="str">
        <x:v>Version 15.0</x:v>
      </x:c>
      <x:c r="D1999" t="str">
        <x:v>Fixed</x:v>
      </x:c>
      <x:c r="E1999" s="3" t="n">
        <x:v>42801</x:v>
      </x:c>
      <x:c r="F1999" s="3" t="n">
        <x:v>44663</x:v>
      </x:c>
      <x:c r="G1999" s="3" t="n">
        <x:v>46490</x:v>
      </x:c>
      <x:c r="H1999" s="3" t="n">
        <x:v/>
      </x:c>
      <x:c r="I1999" s="3" t="n">
        <x:v>42801</x:v>
      </x:c>
      <x:c r="J1999" s="3" t="n">
        <x:v>43844</x:v>
      </x:c>
      <x:c r="K199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0">
      <x:c r="A2000" t="str">
        <x:v>Visual Studio 2017</x:v>
      </x:c>
      <x:c r="B2000" t="str">
        <x:v>Community</x:v>
      </x:c>
      <x:c r="C2000" t="str">
        <x:v>Version 15.9</x:v>
      </x:c>
      <x:c r="D2000" t="str">
        <x:v>Fixed</x:v>
      </x:c>
      <x:c r="E2000" s="3" t="n">
        <x:v>42801</x:v>
      </x:c>
      <x:c r="F2000" s="3" t="n">
        <x:v>44663</x:v>
      </x:c>
      <x:c r="G2000" s="3" t="n">
        <x:v>46490</x:v>
      </x:c>
      <x:c r="H2000" s="3" t="n">
        <x:v/>
      </x:c>
      <x:c r="I2000" s="3" t="n">
        <x:v>43417</x:v>
      </x:c>
      <x:c r="J2000" s="3" t="n">
        <x:v>46490</x:v>
      </x:c>
      <x:c r="K2000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1">
      <x:c r="A2001" t="str">
        <x:v>Visual Studio 2017</x:v>
      </x:c>
      <x:c r="B2001" t="str">
        <x:v>Enterprise</x:v>
      </x:c>
      <x:c r="C2001" t="str">
        <x:v>Version 15.0</x:v>
      </x:c>
      <x:c r="D2001" t="str">
        <x:v>Fixed</x:v>
      </x:c>
      <x:c r="E2001" s="3" t="n">
        <x:v>42801</x:v>
      </x:c>
      <x:c r="F2001" s="3" t="n">
        <x:v>44663</x:v>
      </x:c>
      <x:c r="G2001" s="3" t="n">
        <x:v>46490</x:v>
      </x:c>
      <x:c r="H2001" s="3" t="n">
        <x:v/>
      </x:c>
      <x:c r="I2001" s="3" t="n">
        <x:v>42801</x:v>
      </x:c>
      <x:c r="J2001" s="3" t="n">
        <x:v>43844</x:v>
      </x:c>
      <x:c r="K2001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2">
      <x:c r="A2002" t="str">
        <x:v>Visual Studio 2017</x:v>
      </x:c>
      <x:c r="B2002" t="str">
        <x:v>Enterprise</x:v>
      </x:c>
      <x:c r="C2002" t="str">
        <x:v>Version 15.9</x:v>
      </x:c>
      <x:c r="D2002" t="str">
        <x:v>Fixed</x:v>
      </x:c>
      <x:c r="E2002" s="3" t="n">
        <x:v>42801</x:v>
      </x:c>
      <x:c r="F2002" s="3" t="n">
        <x:v>44663</x:v>
      </x:c>
      <x:c r="G2002" s="3" t="n">
        <x:v>46490</x:v>
      </x:c>
      <x:c r="H2002" s="3" t="n">
        <x:v/>
      </x:c>
      <x:c r="I2002" s="3" t="n">
        <x:v>43417</x:v>
      </x:c>
      <x:c r="J2002" s="3" t="n">
        <x:v>46490</x:v>
      </x:c>
      <x:c r="K200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3">
      <x:c r="A2003" t="str">
        <x:v>Visual Studio 2017</x:v>
      </x:c>
      <x:c r="B2003" t="str">
        <x:v>Professional</x:v>
      </x:c>
      <x:c r="C2003" t="str">
        <x:v>Version 15.0</x:v>
      </x:c>
      <x:c r="D2003" t="str">
        <x:v>Fixed</x:v>
      </x:c>
      <x:c r="E2003" s="3" t="n">
        <x:v>42801</x:v>
      </x:c>
      <x:c r="F2003" s="3" t="n">
        <x:v>44663</x:v>
      </x:c>
      <x:c r="G2003" s="3" t="n">
        <x:v>46490</x:v>
      </x:c>
      <x:c r="H2003" s="3" t="n">
        <x:v/>
      </x:c>
      <x:c r="I2003" s="3" t="n">
        <x:v>42801</x:v>
      </x:c>
      <x:c r="J2003" s="3" t="n">
        <x:v>43844</x:v>
      </x:c>
      <x:c r="K2003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4">
      <x:c r="A2004" t="str">
        <x:v>Visual Studio 2017</x:v>
      </x:c>
      <x:c r="B2004" t="str">
        <x:v>Professional</x:v>
      </x:c>
      <x:c r="C2004" t="str">
        <x:v>Version 15.9</x:v>
      </x:c>
      <x:c r="D2004" t="str">
        <x:v>Fixed</x:v>
      </x:c>
      <x:c r="E2004" s="3" t="n">
        <x:v>42801</x:v>
      </x:c>
      <x:c r="F2004" s="3" t="n">
        <x:v>44663</x:v>
      </x:c>
      <x:c r="G2004" s="3" t="n">
        <x:v>46490</x:v>
      </x:c>
      <x:c r="H2004" s="3" t="n">
        <x:v/>
      </x:c>
      <x:c r="I2004" s="3" t="n">
        <x:v>43417</x:v>
      </x:c>
      <x:c r="J2004" s="3" t="n">
        <x:v>46490</x:v>
      </x:c>
      <x:c r="K2004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5">
      <x:c r="A2005" t="str">
        <x:v>Visual Studio 2017</x:v>
      </x:c>
      <x:c r="B2005" t="str">
        <x:v>Test Professional</x:v>
      </x:c>
      <x:c r="C2005" t="str">
        <x:v>Version 15.0</x:v>
      </x:c>
      <x:c r="D2005" t="str">
        <x:v>Fixed</x:v>
      </x:c>
      <x:c r="E2005" s="3" t="n">
        <x:v>42801</x:v>
      </x:c>
      <x:c r="F2005" s="3" t="n">
        <x:v>44663</x:v>
      </x:c>
      <x:c r="G2005" s="3" t="n">
        <x:v>46490</x:v>
      </x:c>
      <x:c r="H2005" s="3" t="n">
        <x:v/>
      </x:c>
      <x:c r="I2005" s="3" t="n">
        <x:v>42801</x:v>
      </x:c>
      <x:c r="J2005" s="3" t="n">
        <x:v>43844</x:v>
      </x:c>
      <x:c r="K200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6">
      <x:c r="A2006" t="str">
        <x:v>Visual Studio 2017</x:v>
      </x:c>
      <x:c r="B2006" t="str">
        <x:v>Test Professional</x:v>
      </x:c>
      <x:c r="C2006" t="str">
        <x:v>Version 15.9</x:v>
      </x:c>
      <x:c r="D2006" t="str">
        <x:v>Fixed</x:v>
      </x:c>
      <x:c r="E2006" s="3" t="n">
        <x:v>42801</x:v>
      </x:c>
      <x:c r="F2006" s="3" t="n">
        <x:v>44663</x:v>
      </x:c>
      <x:c r="G2006" s="3" t="n">
        <x:v>46490</x:v>
      </x:c>
      <x:c r="H2006" s="3" t="n">
        <x:v/>
      </x:c>
      <x:c r="I2006" s="3" t="n">
        <x:v>43417</x:v>
      </x:c>
      <x:c r="J2006" s="3" t="n">
        <x:v>46490</x:v>
      </x:c>
      <x:c r="K200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2007">
      <x:c r="A2007" t="str">
        <x:v>Visual Studio 2019</x:v>
      </x:c>
      <x:c r="B2007" t="str">
        <x:v>Community</x:v>
      </x:c>
      <x:c r="C2007" t="str">
        <x:v>Version 16.0</x:v>
      </x:c>
      <x:c r="D2007" t="str">
        <x:v>Fixed</x:v>
      </x:c>
      <x:c r="E2007" s="3" t="n">
        <x:v>43557</x:v>
      </x:c>
      <x:c r="F2007" s="3" t="n">
        <x:v>45391</x:v>
      </x:c>
      <x:c r="G2007" s="3" t="n">
        <x:v>47218</x:v>
      </x:c>
      <x:c r="H2007" s="3" t="n">
        <x:v/>
      </x:c>
      <x:c r="I2007" s="3" t="n">
        <x:v>43557</x:v>
      </x:c>
      <x:c r="J2007" s="3" t="n">
        <x:v>44208</x:v>
      </x:c>
      <x:c r="K200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8">
      <x:c r="A2008" t="str">
        <x:v>Visual Studio 2019</x:v>
      </x:c>
      <x:c r="B2008" t="str">
        <x:v>Community</x:v>
      </x:c>
      <x:c r="C2008" t="str">
        <x:v>Version 16.4</x:v>
      </x:c>
      <x:c r="D2008" t="str">
        <x:v>Fixed</x:v>
      </x:c>
      <x:c r="E2008" s="3" t="n">
        <x:v>43557</x:v>
      </x:c>
      <x:c r="F2008" s="3" t="n">
        <x:v>45391</x:v>
      </x:c>
      <x:c r="G2008" s="3" t="n">
        <x:v>47218</x:v>
      </x:c>
      <x:c r="H2008" s="3" t="n">
        <x:v/>
      </x:c>
      <x:c r="I2008" s="3" t="n">
        <x:v>43802</x:v>
      </x:c>
      <x:c r="J2008" s="3" t="n">
        <x:v>44481</x:v>
      </x:c>
      <x:c r="K200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9">
      <x:c r="A2009" t="str">
        <x:v>Visual Studio 2019</x:v>
      </x:c>
      <x:c r="B2009" t="str">
        <x:v>Community</x:v>
      </x:c>
      <x:c r="C2009" t="str">
        <x:v>Version 16.7</x:v>
      </x:c>
      <x:c r="D2009" t="str">
        <x:v>Fixed</x:v>
      </x:c>
      <x:c r="E2009" s="3" t="n">
        <x:v>43557</x:v>
      </x:c>
      <x:c r="F2009" s="3" t="n">
        <x:v>45391</x:v>
      </x:c>
      <x:c r="G2009" s="3" t="n">
        <x:v>47218</x:v>
      </x:c>
      <x:c r="H2009" s="3" t="n">
        <x:v/>
      </x:c>
      <x:c r="I2009" s="3" t="n">
        <x:v>44048</x:v>
      </x:c>
      <x:c r="J2009" s="3" t="n">
        <x:v>44663</x:v>
      </x:c>
      <x:c r="K200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0">
      <x:c r="A2010" t="str">
        <x:v>Visual Studio 2019</x:v>
      </x:c>
      <x:c r="B2010" t="str">
        <x:v>Community</x:v>
      </x:c>
      <x:c r="C2010" t="str">
        <x:v>Version 16.9</x:v>
      </x:c>
      <x:c r="D2010" t="str">
        <x:v>Fixed</x:v>
      </x:c>
      <x:c r="E2010" s="3" t="n">
        <x:v>43557</x:v>
      </x:c>
      <x:c r="F2010" s="3" t="n">
        <x:v>45391</x:v>
      </x:c>
      <x:c r="G2010" s="3" t="n">
        <x:v>47218</x:v>
      </x:c>
      <x:c r="H2010" s="3" t="n">
        <x:v/>
      </x:c>
      <x:c r="I2010" s="3" t="n">
        <x:v>44257</x:v>
      </x:c>
      <x:c r="J2010" s="3" t="n">
        <x:v>44845</x:v>
      </x:c>
      <x:c r="K201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1">
      <x:c r="A2011" t="str">
        <x:v>Visual Studio 2019</x:v>
      </x:c>
      <x:c r="B2011" t="str">
        <x:v>Community</x:v>
      </x:c>
      <x:c r="C2011" t="str">
        <x:v>Version 16.11</x:v>
      </x:c>
      <x:c r="D2011" t="str">
        <x:v>Fixed</x:v>
      </x:c>
      <x:c r="E2011" s="3" t="n">
        <x:v>43557</x:v>
      </x:c>
      <x:c r="F2011" s="3" t="n">
        <x:v>45391</x:v>
      </x:c>
      <x:c r="G2011" s="3" t="n">
        <x:v>47218</x:v>
      </x:c>
      <x:c r="H2011" s="3" t="n">
        <x:v/>
      </x:c>
      <x:c r="I2011" s="3" t="n">
        <x:v>44418</x:v>
      </x:c>
      <x:c r="J2011" s="3" t="n">
        <x:v>47218</x:v>
      </x:c>
      <x:c r="K201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2">
      <x:c r="A2012" t="str">
        <x:v>Visual Studio 2019</x:v>
      </x:c>
      <x:c r="B2012" t="str">
        <x:v>Enterprise</x:v>
      </x:c>
      <x:c r="C2012" t="str">
        <x:v>Version 16.0</x:v>
      </x:c>
      <x:c r="D2012" t="str">
        <x:v>Fixed</x:v>
      </x:c>
      <x:c r="E2012" s="3" t="n">
        <x:v>43557</x:v>
      </x:c>
      <x:c r="F2012" s="3" t="n">
        <x:v>45391</x:v>
      </x:c>
      <x:c r="G2012" s="3" t="n">
        <x:v>47218</x:v>
      </x:c>
      <x:c r="H2012" s="3" t="n">
        <x:v/>
      </x:c>
      <x:c r="I2012" s="3" t="n">
        <x:v>43557</x:v>
      </x:c>
      <x:c r="J2012" s="3" t="n">
        <x:v>44208</x:v>
      </x:c>
      <x:c r="K201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3">
      <x:c r="A2013" t="str">
        <x:v>Visual Studio 2019</x:v>
      </x:c>
      <x:c r="B2013" t="str">
        <x:v>Enterprise</x:v>
      </x:c>
      <x:c r="C2013" t="str">
        <x:v>Version 16.4</x:v>
      </x:c>
      <x:c r="D2013" t="str">
        <x:v>Fixed</x:v>
      </x:c>
      <x:c r="E2013" s="3" t="n">
        <x:v>43557</x:v>
      </x:c>
      <x:c r="F2013" s="3" t="n">
        <x:v>45391</x:v>
      </x:c>
      <x:c r="G2013" s="3" t="n">
        <x:v>47218</x:v>
      </x:c>
      <x:c r="H2013" s="3" t="n">
        <x:v/>
      </x:c>
      <x:c r="I2013" s="3" t="n">
        <x:v>43802</x:v>
      </x:c>
      <x:c r="J2013" s="3" t="n">
        <x:v>44481</x:v>
      </x:c>
      <x:c r="K201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4">
      <x:c r="A2014" t="str">
        <x:v>Visual Studio 2019</x:v>
      </x:c>
      <x:c r="B2014" t="str">
        <x:v>Enterprise</x:v>
      </x:c>
      <x:c r="C2014" t="str">
        <x:v>Version 16.7</x:v>
      </x:c>
      <x:c r="D2014" t="str">
        <x:v>Fixed</x:v>
      </x:c>
      <x:c r="E2014" s="3" t="n">
        <x:v>43557</x:v>
      </x:c>
      <x:c r="F2014" s="3" t="n">
        <x:v>45391</x:v>
      </x:c>
      <x:c r="G2014" s="3" t="n">
        <x:v>47218</x:v>
      </x:c>
      <x:c r="H2014" s="3" t="n">
        <x:v/>
      </x:c>
      <x:c r="I2014" s="3" t="n">
        <x:v>44048</x:v>
      </x:c>
      <x:c r="J2014" s="3" t="n">
        <x:v>44663</x:v>
      </x:c>
      <x:c r="K201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5">
      <x:c r="A2015" t="str">
        <x:v>Visual Studio 2019</x:v>
      </x:c>
      <x:c r="B2015" t="str">
        <x:v>Enterprise</x:v>
      </x:c>
      <x:c r="C2015" t="str">
        <x:v>Version 16.9</x:v>
      </x:c>
      <x:c r="D2015" t="str">
        <x:v>Fixed</x:v>
      </x:c>
      <x:c r="E2015" s="3" t="n">
        <x:v>43557</x:v>
      </x:c>
      <x:c r="F2015" s="3" t="n">
        <x:v>45391</x:v>
      </x:c>
      <x:c r="G2015" s="3" t="n">
        <x:v>47218</x:v>
      </x:c>
      <x:c r="H2015" s="3" t="n">
        <x:v/>
      </x:c>
      <x:c r="I2015" s="3" t="n">
        <x:v>44257</x:v>
      </x:c>
      <x:c r="J2015" s="3" t="n">
        <x:v>44845</x:v>
      </x:c>
      <x:c r="K201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6">
      <x:c r="A2016" t="str">
        <x:v>Visual Studio 2019</x:v>
      </x:c>
      <x:c r="B2016" t="str">
        <x:v>Enterprise</x:v>
      </x:c>
      <x:c r="C2016" t="str">
        <x:v>Version 16.11</x:v>
      </x:c>
      <x:c r="D2016" t="str">
        <x:v>Fixed</x:v>
      </x:c>
      <x:c r="E2016" s="3" t="n">
        <x:v>43557</x:v>
      </x:c>
      <x:c r="F2016" s="3" t="n">
        <x:v>45391</x:v>
      </x:c>
      <x:c r="G2016" s="3" t="n">
        <x:v>47218</x:v>
      </x:c>
      <x:c r="H2016" s="3" t="n">
        <x:v/>
      </x:c>
      <x:c r="I2016" s="3" t="n">
        <x:v>44418</x:v>
      </x:c>
      <x:c r="J2016" s="3" t="n">
        <x:v>47218</x:v>
      </x:c>
      <x:c r="K201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7">
      <x:c r="A2017" t="str">
        <x:v>Visual Studio 2019</x:v>
      </x:c>
      <x:c r="B2017" t="str">
        <x:v>Professional</x:v>
      </x:c>
      <x:c r="C2017" t="str">
        <x:v>Version 16.0</x:v>
      </x:c>
      <x:c r="D2017" t="str">
        <x:v>Fixed</x:v>
      </x:c>
      <x:c r="E2017" s="3" t="n">
        <x:v>43557</x:v>
      </x:c>
      <x:c r="F2017" s="3" t="n">
        <x:v>45391</x:v>
      </x:c>
      <x:c r="G2017" s="3" t="n">
        <x:v>47218</x:v>
      </x:c>
      <x:c r="H2017" s="3" t="n">
        <x:v/>
      </x:c>
      <x:c r="I2017" s="3" t="n">
        <x:v>43557</x:v>
      </x:c>
      <x:c r="J2017" s="3" t="n">
        <x:v>44208</x:v>
      </x:c>
      <x:c r="K201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8">
      <x:c r="A2018" t="str">
        <x:v>Visual Studio 2019</x:v>
      </x:c>
      <x:c r="B2018" t="str">
        <x:v>Professional</x:v>
      </x:c>
      <x:c r="C2018" t="str">
        <x:v>Version 16.4</x:v>
      </x:c>
      <x:c r="D2018" t="str">
        <x:v>Fixed</x:v>
      </x:c>
      <x:c r="E2018" s="3" t="n">
        <x:v>43557</x:v>
      </x:c>
      <x:c r="F2018" s="3" t="n">
        <x:v>45391</x:v>
      </x:c>
      <x:c r="G2018" s="3" t="n">
        <x:v>47218</x:v>
      </x:c>
      <x:c r="H2018" s="3" t="n">
        <x:v/>
      </x:c>
      <x:c r="I2018" s="3" t="n">
        <x:v>43802</x:v>
      </x:c>
      <x:c r="J2018" s="3" t="n">
        <x:v>44481</x:v>
      </x:c>
      <x:c r="K201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9">
      <x:c r="A2019" t="str">
        <x:v>Visual Studio 2019</x:v>
      </x:c>
      <x:c r="B2019" t="str">
        <x:v>Professional</x:v>
      </x:c>
      <x:c r="C2019" t="str">
        <x:v>Version 16.7</x:v>
      </x:c>
      <x:c r="D2019" t="str">
        <x:v>Fixed</x:v>
      </x:c>
      <x:c r="E2019" s="3" t="n">
        <x:v>43557</x:v>
      </x:c>
      <x:c r="F2019" s="3" t="n">
        <x:v>45391</x:v>
      </x:c>
      <x:c r="G2019" s="3" t="n">
        <x:v>47218</x:v>
      </x:c>
      <x:c r="H2019" s="3" t="n">
        <x:v/>
      </x:c>
      <x:c r="I2019" s="3" t="n">
        <x:v>44048</x:v>
      </x:c>
      <x:c r="J2019" s="3" t="n">
        <x:v>44663</x:v>
      </x:c>
      <x:c r="K201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20">
      <x:c r="A2020" t="str">
        <x:v>Visual Studio 2019</x:v>
      </x:c>
      <x:c r="B2020" t="str">
        <x:v>Professional</x:v>
      </x:c>
      <x:c r="C2020" t="str">
        <x:v>Version 16.9</x:v>
      </x:c>
      <x:c r="D2020" t="str">
        <x:v>Fixed</x:v>
      </x:c>
      <x:c r="E2020" s="3" t="n">
        <x:v>43557</x:v>
      </x:c>
      <x:c r="F2020" s="3" t="n">
        <x:v>45391</x:v>
      </x:c>
      <x:c r="G2020" s="3" t="n">
        <x:v>47218</x:v>
      </x:c>
      <x:c r="H2020" s="3" t="n">
        <x:v/>
      </x:c>
      <x:c r="I2020" s="3" t="n">
        <x:v>44257</x:v>
      </x:c>
      <x:c r="J2020" s="3" t="n">
        <x:v>44845</x:v>
      </x:c>
      <x:c r="K202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21">
      <x:c r="A2021" t="str">
        <x:v>Visual Studio 2019</x:v>
      </x:c>
      <x:c r="B2021" t="str">
        <x:v>Professional</x:v>
      </x:c>
      <x:c r="C2021" t="str">
        <x:v>Version 16.11</x:v>
      </x:c>
      <x:c r="D2021" t="str">
        <x:v>Fixed</x:v>
      </x:c>
      <x:c r="E2021" s="3" t="n">
        <x:v>43557</x:v>
      </x:c>
      <x:c r="F2021" s="3" t="n">
        <x:v>45391</x:v>
      </x:c>
      <x:c r="G2021" s="3" t="n">
        <x:v>47218</x:v>
      </x:c>
      <x:c r="H2021" s="3" t="n">
        <x:v/>
      </x:c>
      <x:c r="I2021" s="3" t="n">
        <x:v>44418</x:v>
      </x:c>
      <x:c r="J2021" s="3" t="n">
        <x:v>47218</x:v>
      </x:c>
      <x:c r="K202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22">
      <x:c r="A2022" t="str">
        <x:v>Visual Studio 2022 </x:v>
      </x:c>
      <x:c r="B2022" t="str">
        <x:v>Community</x:v>
      </x:c>
      <x:c r="C2022" t="str">
        <x:v>Version 17.0 (LTSC channel)</x:v>
      </x:c>
      <x:c r="D2022" t="str">
        <x:v>Fixed</x:v>
      </x:c>
      <x:c r="E2022" s="3" t="n">
        <x:v>44508</x:v>
      </x:c>
      <x:c r="F2022" s="3" t="n">
        <x:v>46399</x:v>
      </x:c>
      <x:c r="G2022" s="3" t="n">
        <x:v>48226</x:v>
      </x:c>
      <x:c r="H2022" s="3" t="n">
        <x:v/>
      </x:c>
      <x:c r="I2022" s="3" t="n">
        <x:v>44508</x:v>
      </x:c>
      <x:c r="J2022" s="3" t="n">
        <x:v>45118</x:v>
      </x:c>
      <x:c r="K202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3">
      <x:c r="A2023" t="str">
        <x:v>Visual Studio 2022 </x:v>
      </x:c>
      <x:c r="B2023" t="str">
        <x:v>Community</x:v>
      </x:c>
      <x:c r="C2023" t="str">
        <x:v>Visual Studio 2022 (Current channel)</x:v>
      </x:c>
      <x:c r="D2023" t="str">
        <x:v>Fixed</x:v>
      </x:c>
      <x:c r="E2023" s="3" t="n">
        <x:v>44508</x:v>
      </x:c>
      <x:c r="F2023" s="3" t="n">
        <x:v>46399</x:v>
      </x:c>
      <x:c r="G2023" s="3" t="n">
        <x:v>48226</x:v>
      </x:c>
      <x:c r="H2023" s="3" t="n">
        <x:v/>
      </x:c>
      <x:c r="I2023" s="3" t="n">
        <x:v>44508</x:v>
      </x:c>
      <x:c r="J2023" s="3" t="n">
        <x:v>48226</x:v>
      </x:c>
      <x:c r="K202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4">
      <x:c r="A2024" t="str">
        <x:v>Visual Studio 2022 </x:v>
      </x:c>
      <x:c r="B2024" t="str">
        <x:v>Community</x:v>
      </x:c>
      <x:c r="C2024" t="str">
        <x:v>Version 17.2 (LTSC channel)</x:v>
      </x:c>
      <x:c r="D2024" t="str">
        <x:v>Fixed</x:v>
      </x:c>
      <x:c r="E2024" s="3" t="n">
        <x:v>44508</x:v>
      </x:c>
      <x:c r="F2024" s="3" t="n">
        <x:v>46399</x:v>
      </x:c>
      <x:c r="G2024" s="3" t="n">
        <x:v>48226</x:v>
      </x:c>
      <x:c r="H2024" s="3" t="n">
        <x:v/>
      </x:c>
      <x:c r="I2024" s="3" t="n">
        <x:v>44691</x:v>
      </x:c>
      <x:c r="J2024" s="3" t="n">
        <x:v>45300</x:v>
      </x:c>
      <x:c r="K202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5">
      <x:c r="A2025" t="str">
        <x:v>Visual Studio 2022 </x:v>
      </x:c>
      <x:c r="B2025" t="str">
        <x:v>Community</x:v>
      </x:c>
      <x:c r="C2025" t="str">
        <x:v>Version 17.4 (LTSC channel)</x:v>
      </x:c>
      <x:c r="D2025" t="str">
        <x:v>Fixed</x:v>
      </x:c>
      <x:c r="E2025" s="3" t="n">
        <x:v>44508</x:v>
      </x:c>
      <x:c r="F2025" s="3" t="n">
        <x:v>46399</x:v>
      </x:c>
      <x:c r="G2025" s="3" t="n">
        <x:v>48226</x:v>
      </x:c>
      <x:c r="H2025" s="3" t="n">
        <x:v/>
      </x:c>
      <x:c r="I2025" s="3" t="n">
        <x:v>44873</x:v>
      </x:c>
      <x:c r="J2025" s="3" t="n">
        <x:v>45482</x:v>
      </x:c>
      <x:c r="K202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6">
      <x:c r="A2026" t="str">
        <x:v>Visual Studio 2022 </x:v>
      </x:c>
      <x:c r="B2026" t="str">
        <x:v>Community</x:v>
      </x:c>
      <x:c r="C2026" t="str">
        <x:v>Version 17.6 (LTSC channel)</x:v>
      </x:c>
      <x:c r="D2026" t="str">
        <x:v>Fixed</x:v>
      </x:c>
      <x:c r="E2026" s="3" t="n">
        <x:v>44508</x:v>
      </x:c>
      <x:c r="F2026" s="3" t="n">
        <x:v>46399</x:v>
      </x:c>
      <x:c r="G2026" s="3" t="n">
        <x:v>48226</x:v>
      </x:c>
      <x:c r="H2026" s="3" t="n">
        <x:v/>
      </x:c>
      <x:c r="I2026" s="3" t="n">
        <x:v>45062</x:v>
      </x:c>
      <x:c r="J2026" s="3" t="n">
        <x:v>45671</x:v>
      </x:c>
      <x:c r="K202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7">
      <x:c r="A2027" t="str">
        <x:v>Visual Studio 2022 </x:v>
      </x:c>
      <x:c r="B2027" t="str">
        <x:v>Community</x:v>
      </x:c>
      <x:c r="C2027" t="str">
        <x:v>Version 17.8 (LTSC channel)</x:v>
      </x:c>
      <x:c r="D2027" t="str">
        <x:v>Fixed</x:v>
      </x:c>
      <x:c r="E2027" s="3" t="n">
        <x:v>44508</x:v>
      </x:c>
      <x:c r="F2027" s="3" t="n">
        <x:v>46399</x:v>
      </x:c>
      <x:c r="G2027" s="3" t="n">
        <x:v>48226</x:v>
      </x:c>
      <x:c r="H2027" s="3" t="n">
        <x:v/>
      </x:c>
      <x:c r="I2027" s="3" t="n">
        <x:v>45244</x:v>
      </x:c>
      <x:c r="J2027" s="3" t="n">
        <x:v>45846</x:v>
      </x:c>
      <x:c r="K202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8">
      <x:c r="A2028" t="str">
        <x:v>Visual Studio 2022 </x:v>
      </x:c>
      <x:c r="B2028" t="str">
        <x:v>Community</x:v>
      </x:c>
      <x:c r="C2028" t="str">
        <x:v>Version 17.10 (LTSC channel)</x:v>
      </x:c>
      <x:c r="D2028" t="str">
        <x:v>Fixed</x:v>
      </x:c>
      <x:c r="E2028" s="3" t="n">
        <x:v>44508</x:v>
      </x:c>
      <x:c r="F2028" s="3" t="n">
        <x:v>46399</x:v>
      </x:c>
      <x:c r="G2028" s="3" t="n">
        <x:v>48226</x:v>
      </x:c>
      <x:c r="H2028" s="3" t="n">
        <x:v/>
      </x:c>
      <x:c r="I2028" s="3" t="n">
        <x:v>45433</x:v>
      </x:c>
      <x:c r="J2028" s="3" t="n">
        <x:v>46035</x:v>
      </x:c>
      <x:c r="K202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9">
      <x:c r="A2029" t="str">
        <x:v>Visual Studio 2022 </x:v>
      </x:c>
      <x:c r="B2029" t="str">
        <x:v>Community</x:v>
      </x:c>
      <x:c r="C2029" t="str">
        <x:v>Version 17.12 (LTSC channel)</x:v>
      </x:c>
      <x:c r="D2029" t="str">
        <x:v>Fixed</x:v>
      </x:c>
      <x:c r="E2029" s="3" t="n">
        <x:v>44508</x:v>
      </x:c>
      <x:c r="F2029" s="3" t="n">
        <x:v>46399</x:v>
      </x:c>
      <x:c r="G2029" s="3" t="n">
        <x:v>48226</x:v>
      </x:c>
      <x:c r="H2029" s="3" t="n">
        <x:v/>
      </x:c>
      <x:c r="I2029" s="3" t="n">
        <x:v>45608</x:v>
      </x:c>
      <x:c r="J2029" s="3" t="n">
        <x:v>46217</x:v>
      </x:c>
      <x:c r="K202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0">
      <x:c r="A2030" t="str">
        <x:v>Visual Studio 2022 </x:v>
      </x:c>
      <x:c r="B2030" t="str">
        <x:v>Enterprise</x:v>
      </x:c>
      <x:c r="C2030" t="str">
        <x:v>Version 17.0 (LTSC channel)</x:v>
      </x:c>
      <x:c r="D2030" t="str">
        <x:v>Fixed</x:v>
      </x:c>
      <x:c r="E2030" s="3" t="n">
        <x:v>44508</x:v>
      </x:c>
      <x:c r="F2030" s="3" t="n">
        <x:v>46399</x:v>
      </x:c>
      <x:c r="G2030" s="3" t="n">
        <x:v>48226</x:v>
      </x:c>
      <x:c r="H2030" s="3" t="n">
        <x:v/>
      </x:c>
      <x:c r="I2030" s="3" t="n">
        <x:v>44508</x:v>
      </x:c>
      <x:c r="J2030" s="3" t="n">
        <x:v>45118</x:v>
      </x:c>
      <x:c r="K203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1">
      <x:c r="A2031" t="str">
        <x:v>Visual Studio 2022 </x:v>
      </x:c>
      <x:c r="B2031" t="str">
        <x:v>Enterprise</x:v>
      </x:c>
      <x:c r="C2031" t="str">
        <x:v>Visual Studio 2022 (Current channel)</x:v>
      </x:c>
      <x:c r="D2031" t="str">
        <x:v>Fixed</x:v>
      </x:c>
      <x:c r="E2031" s="3" t="n">
        <x:v>44508</x:v>
      </x:c>
      <x:c r="F2031" s="3" t="n">
        <x:v>46399</x:v>
      </x:c>
      <x:c r="G2031" s="3" t="n">
        <x:v>48226</x:v>
      </x:c>
      <x:c r="H2031" s="3" t="n">
        <x:v/>
      </x:c>
      <x:c r="I2031" s="3" t="n">
        <x:v>44508</x:v>
      </x:c>
      <x:c r="J2031" s="3" t="n">
        <x:v>48226</x:v>
      </x:c>
      <x:c r="K203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2">
      <x:c r="A2032" t="str">
        <x:v>Visual Studio 2022 </x:v>
      </x:c>
      <x:c r="B2032" t="str">
        <x:v>Enterprise</x:v>
      </x:c>
      <x:c r="C2032" t="str">
        <x:v>Version 17.2 (LTSC channel)</x:v>
      </x:c>
      <x:c r="D2032" t="str">
        <x:v>Fixed</x:v>
      </x:c>
      <x:c r="E2032" s="3" t="n">
        <x:v>44508</x:v>
      </x:c>
      <x:c r="F2032" s="3" t="n">
        <x:v>46399</x:v>
      </x:c>
      <x:c r="G2032" s="3" t="n">
        <x:v>48226</x:v>
      </x:c>
      <x:c r="H2032" s="3" t="n">
        <x:v/>
      </x:c>
      <x:c r="I2032" s="3" t="n">
        <x:v>44691</x:v>
      </x:c>
      <x:c r="J2032" s="3" t="n">
        <x:v>45300</x:v>
      </x:c>
      <x:c r="K203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3">
      <x:c r="A2033" t="str">
        <x:v>Visual Studio 2022 </x:v>
      </x:c>
      <x:c r="B2033" t="str">
        <x:v>Enterprise</x:v>
      </x:c>
      <x:c r="C2033" t="str">
        <x:v>Version 17.4 (LTSC channel)</x:v>
      </x:c>
      <x:c r="D2033" t="str">
        <x:v>Fixed</x:v>
      </x:c>
      <x:c r="E2033" s="3" t="n">
        <x:v>44508</x:v>
      </x:c>
      <x:c r="F2033" s="3" t="n">
        <x:v>46399</x:v>
      </x:c>
      <x:c r="G2033" s="3" t="n">
        <x:v>48226</x:v>
      </x:c>
      <x:c r="H2033" s="3" t="n">
        <x:v/>
      </x:c>
      <x:c r="I2033" s="3" t="n">
        <x:v>44873</x:v>
      </x:c>
      <x:c r="J2033" s="3" t="n">
        <x:v>45482</x:v>
      </x:c>
      <x:c r="K203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4">
      <x:c r="A2034" t="str">
        <x:v>Visual Studio 2022 </x:v>
      </x:c>
      <x:c r="B2034" t="str">
        <x:v>Enterprise</x:v>
      </x:c>
      <x:c r="C2034" t="str">
        <x:v>Version 17.6 (LTSC channel)</x:v>
      </x:c>
      <x:c r="D2034" t="str">
        <x:v>Fixed</x:v>
      </x:c>
      <x:c r="E2034" s="3" t="n">
        <x:v>44508</x:v>
      </x:c>
      <x:c r="F2034" s="3" t="n">
        <x:v>46399</x:v>
      </x:c>
      <x:c r="G2034" s="3" t="n">
        <x:v>48226</x:v>
      </x:c>
      <x:c r="H2034" s="3" t="n">
        <x:v/>
      </x:c>
      <x:c r="I2034" s="3" t="n">
        <x:v>45062</x:v>
      </x:c>
      <x:c r="J2034" s="3" t="n">
        <x:v>45671</x:v>
      </x:c>
      <x:c r="K203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5">
      <x:c r="A2035" t="str">
        <x:v>Visual Studio 2022 </x:v>
      </x:c>
      <x:c r="B2035" t="str">
        <x:v>Enterprise</x:v>
      </x:c>
      <x:c r="C2035" t="str">
        <x:v>Version 17.8 (LTSC channel)</x:v>
      </x:c>
      <x:c r="D2035" t="str">
        <x:v>Fixed</x:v>
      </x:c>
      <x:c r="E2035" s="3" t="n">
        <x:v>44508</x:v>
      </x:c>
      <x:c r="F2035" s="3" t="n">
        <x:v>46399</x:v>
      </x:c>
      <x:c r="G2035" s="3" t="n">
        <x:v>48226</x:v>
      </x:c>
      <x:c r="H2035" s="3" t="n">
        <x:v/>
      </x:c>
      <x:c r="I2035" s="3" t="n">
        <x:v>45244</x:v>
      </x:c>
      <x:c r="J2035" s="3" t="n">
        <x:v>45846</x:v>
      </x:c>
      <x:c r="K203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6">
      <x:c r="A2036" t="str">
        <x:v>Visual Studio 2022 </x:v>
      </x:c>
      <x:c r="B2036" t="str">
        <x:v>Enterprise</x:v>
      </x:c>
      <x:c r="C2036" t="str">
        <x:v>Version 17.10 (LTSC channel)</x:v>
      </x:c>
      <x:c r="D2036" t="str">
        <x:v>Fixed</x:v>
      </x:c>
      <x:c r="E2036" s="3" t="n">
        <x:v>44508</x:v>
      </x:c>
      <x:c r="F2036" s="3" t="n">
        <x:v>46399</x:v>
      </x:c>
      <x:c r="G2036" s="3" t="n">
        <x:v>48226</x:v>
      </x:c>
      <x:c r="H2036" s="3" t="n">
        <x:v/>
      </x:c>
      <x:c r="I2036" s="3" t="n">
        <x:v>45433</x:v>
      </x:c>
      <x:c r="J2036" s="3" t="n">
        <x:v>46035</x:v>
      </x:c>
      <x:c r="K203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7">
      <x:c r="A2037" t="str">
        <x:v>Visual Studio 2022 </x:v>
      </x:c>
      <x:c r="B2037" t="str">
        <x:v>Enterprise</x:v>
      </x:c>
      <x:c r="C2037" t="str">
        <x:v>Version 17.12 (LTSC channel)</x:v>
      </x:c>
      <x:c r="D2037" t="str">
        <x:v>Fixed</x:v>
      </x:c>
      <x:c r="E2037" s="3" t="n">
        <x:v>44508</x:v>
      </x:c>
      <x:c r="F2037" s="3" t="n">
        <x:v>46399</x:v>
      </x:c>
      <x:c r="G2037" s="3" t="n">
        <x:v>48226</x:v>
      </x:c>
      <x:c r="H2037" s="3" t="n">
        <x:v/>
      </x:c>
      <x:c r="I2037" s="3" t="n">
        <x:v>45608</x:v>
      </x:c>
      <x:c r="J2037" s="3" t="n">
        <x:v>46217</x:v>
      </x:c>
      <x:c r="K203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8">
      <x:c r="A2038" t="str">
        <x:v>Visual Studio 2022 </x:v>
      </x:c>
      <x:c r="B2038" t="str">
        <x:v>Professional</x:v>
      </x:c>
      <x:c r="C2038" t="str">
        <x:v>Version 17.0 (LTSC channel)</x:v>
      </x:c>
      <x:c r="D2038" t="str">
        <x:v>Fixed</x:v>
      </x:c>
      <x:c r="E2038" s="3" t="n">
        <x:v>44508</x:v>
      </x:c>
      <x:c r="F2038" s="3" t="n">
        <x:v>46399</x:v>
      </x:c>
      <x:c r="G2038" s="3" t="n">
        <x:v>48226</x:v>
      </x:c>
      <x:c r="H2038" s="3" t="n">
        <x:v/>
      </x:c>
      <x:c r="I2038" s="3" t="n">
        <x:v>44508</x:v>
      </x:c>
      <x:c r="J2038" s="3" t="n">
        <x:v>45118</x:v>
      </x:c>
      <x:c r="K203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9">
      <x:c r="A2039" t="str">
        <x:v>Visual Studio 2022 </x:v>
      </x:c>
      <x:c r="B2039" t="str">
        <x:v>Professional</x:v>
      </x:c>
      <x:c r="C2039" t="str">
        <x:v>Visual Studio 2022 (Current channel)</x:v>
      </x:c>
      <x:c r="D2039" t="str">
        <x:v>Fixed</x:v>
      </x:c>
      <x:c r="E2039" s="3" t="n">
        <x:v>44508</x:v>
      </x:c>
      <x:c r="F2039" s="3" t="n">
        <x:v>46399</x:v>
      </x:c>
      <x:c r="G2039" s="3" t="n">
        <x:v>48226</x:v>
      </x:c>
      <x:c r="H2039" s="3" t="n">
        <x:v/>
      </x:c>
      <x:c r="I2039" s="3" t="n">
        <x:v>44508</x:v>
      </x:c>
      <x:c r="J2039" s="3" t="n">
        <x:v>48226</x:v>
      </x:c>
      <x:c r="K203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0">
      <x:c r="A2040" t="str">
        <x:v>Visual Studio 2022 </x:v>
      </x:c>
      <x:c r="B2040" t="str">
        <x:v>Professional</x:v>
      </x:c>
      <x:c r="C2040" t="str">
        <x:v>Version 17.2 (LTSC channel)</x:v>
      </x:c>
      <x:c r="D2040" t="str">
        <x:v>Fixed</x:v>
      </x:c>
      <x:c r="E2040" s="3" t="n">
        <x:v>44508</x:v>
      </x:c>
      <x:c r="F2040" s="3" t="n">
        <x:v>46399</x:v>
      </x:c>
      <x:c r="G2040" s="3" t="n">
        <x:v>48226</x:v>
      </x:c>
      <x:c r="H2040" s="3" t="n">
        <x:v/>
      </x:c>
      <x:c r="I2040" s="3" t="n">
        <x:v>44691</x:v>
      </x:c>
      <x:c r="J2040" s="3" t="n">
        <x:v>45300</x:v>
      </x:c>
      <x:c r="K204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1">
      <x:c r="A2041" t="str">
        <x:v>Visual Studio 2022 </x:v>
      </x:c>
      <x:c r="B2041" t="str">
        <x:v>Professional</x:v>
      </x:c>
      <x:c r="C2041" t="str">
        <x:v>Version 17.4 (LTSC channel)</x:v>
      </x:c>
      <x:c r="D2041" t="str">
        <x:v>Fixed</x:v>
      </x:c>
      <x:c r="E2041" s="3" t="n">
        <x:v>44508</x:v>
      </x:c>
      <x:c r="F2041" s="3" t="n">
        <x:v>46399</x:v>
      </x:c>
      <x:c r="G2041" s="3" t="n">
        <x:v>48226</x:v>
      </x:c>
      <x:c r="H2041" s="3" t="n">
        <x:v/>
      </x:c>
      <x:c r="I2041" s="3" t="n">
        <x:v>44873</x:v>
      </x:c>
      <x:c r="J2041" s="3" t="n">
        <x:v>45482</x:v>
      </x:c>
      <x:c r="K204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2">
      <x:c r="A2042" t="str">
        <x:v>Visual Studio 2022 </x:v>
      </x:c>
      <x:c r="B2042" t="str">
        <x:v>Professional</x:v>
      </x:c>
      <x:c r="C2042" t="str">
        <x:v>Version 17.6 (LTSC channel)</x:v>
      </x:c>
      <x:c r="D2042" t="str">
        <x:v>Fixed</x:v>
      </x:c>
      <x:c r="E2042" s="3" t="n">
        <x:v>44508</x:v>
      </x:c>
      <x:c r="F2042" s="3" t="n">
        <x:v>46399</x:v>
      </x:c>
      <x:c r="G2042" s="3" t="n">
        <x:v>48226</x:v>
      </x:c>
      <x:c r="H2042" s="3" t="n">
        <x:v/>
      </x:c>
      <x:c r="I2042" s="3" t="n">
        <x:v>45062</x:v>
      </x:c>
      <x:c r="J2042" s="3" t="n">
        <x:v>45671</x:v>
      </x:c>
      <x:c r="K204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3">
      <x:c r="A2043" t="str">
        <x:v>Visual Studio 2022 </x:v>
      </x:c>
      <x:c r="B2043" t="str">
        <x:v>Professional</x:v>
      </x:c>
      <x:c r="C2043" t="str">
        <x:v>Version 17.8 (LTSC channel)</x:v>
      </x:c>
      <x:c r="D2043" t="str">
        <x:v>Fixed</x:v>
      </x:c>
      <x:c r="E2043" s="3" t="n">
        <x:v>44508</x:v>
      </x:c>
      <x:c r="F2043" s="3" t="n">
        <x:v>46399</x:v>
      </x:c>
      <x:c r="G2043" s="3" t="n">
        <x:v>48226</x:v>
      </x:c>
      <x:c r="H2043" s="3" t="n">
        <x:v/>
      </x:c>
      <x:c r="I2043" s="3" t="n">
        <x:v>45244</x:v>
      </x:c>
      <x:c r="J2043" s="3" t="n">
        <x:v>45846</x:v>
      </x:c>
      <x:c r="K204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4">
      <x:c r="A2044" t="str">
        <x:v>Visual Studio 2022 </x:v>
      </x:c>
      <x:c r="B2044" t="str">
        <x:v>Professional</x:v>
      </x:c>
      <x:c r="C2044" t="str">
        <x:v>Version 17.10 (LTSC channel)</x:v>
      </x:c>
      <x:c r="D2044" t="str">
        <x:v>Fixed</x:v>
      </x:c>
      <x:c r="E2044" s="3" t="n">
        <x:v>44508</x:v>
      </x:c>
      <x:c r="F2044" s="3" t="n">
        <x:v>46399</x:v>
      </x:c>
      <x:c r="G2044" s="3" t="n">
        <x:v>48226</x:v>
      </x:c>
      <x:c r="H2044" s="3" t="n">
        <x:v/>
      </x:c>
      <x:c r="I2044" s="3" t="n">
        <x:v>45433</x:v>
      </x:c>
      <x:c r="J2044" s="3" t="n">
        <x:v>46035</x:v>
      </x:c>
      <x:c r="K204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5">
      <x:c r="A2045" t="str">
        <x:v>Visual Studio 2022 </x:v>
      </x:c>
      <x:c r="B2045" t="str">
        <x:v>Professional</x:v>
      </x:c>
      <x:c r="C2045" t="str">
        <x:v>Version 17.12 (LTSC channel)</x:v>
      </x:c>
      <x:c r="D2045" t="str">
        <x:v>Fixed</x:v>
      </x:c>
      <x:c r="E2045" s="3" t="n">
        <x:v>44508</x:v>
      </x:c>
      <x:c r="F2045" s="3" t="n">
        <x:v>46399</x:v>
      </x:c>
      <x:c r="G2045" s="3" t="n">
        <x:v>48226</x:v>
      </x:c>
      <x:c r="H2045" s="3" t="n">
        <x:v/>
      </x:c>
      <x:c r="I2045" s="3" t="n">
        <x:v>45608</x:v>
      </x:c>
      <x:c r="J2045" s="3" t="n">
        <x:v>46217</x:v>
      </x:c>
      <x:c r="K204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6">
      <x:c r="A2046" t="str">
        <x:v>Visual Studio App Center</x:v>
      </x:c>
      <x:c r="B2046" t="str">
        <x:v/>
      </x:c>
      <x:c r="C2046" t="str">
        <x:v/>
      </x:c>
      <x:c r="D2046" t="str">
        <x:v>Modern</x:v>
      </x:c>
      <x:c r="E2046" s="3" t="n">
        <x:v>42866</x:v>
      </x:c>
      <x:c r="F2046" s="3" t="n">
        <x:v/>
      </x:c>
      <x:c r="G2046" s="3" t="n">
        <x:v/>
      </x:c>
      <x:c r="H2046" s="3" t="n">
        <x:v>45747</x:v>
      </x:c>
      <x:c r="I2046" s="3" t="n">
        <x:v/>
      </x:c>
      <x:c r="J2046" s="3" t="n">
        <x:v/>
      </x:c>
      <x:c r="K2046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2047">
      <x:c r="A2047" t="str">
        <x:v>Visual Studio Code</x:v>
      </x:c>
      <x:c r="B2047" t="str">
        <x:v/>
      </x:c>
      <x:c r="C2047" t="str">
        <x:v/>
      </x:c>
      <x:c r="D2047" t="str">
        <x:v>Modern</x:v>
      </x:c>
      <x:c r="E2047" s="3" t="n">
        <x:v>42474</x:v>
      </x:c>
      <x:c r="F2047" s="3" t="n">
        <x:v/>
      </x:c>
      <x:c r="G2047" s="3" t="n">
        <x:v/>
      </x:c>
      <x:c r="H2047" s="3" t="n">
        <x:v/>
      </x:c>
      <x:c r="I2047" s="3" t="n">
        <x:v/>
      </x:c>
      <x:c r="J2047" s="3" t="n">
        <x:v/>
      </x:c>
      <x:c r="K2047" t="str">
        <x:f>=HYPERLINK("https://learn.microsoft.com/lifecycle/products/visual-studio-code?branch=live", "https://learn.microsoft.com/lifecycle/products/visual-studio-code?branch=live")</x:f>
        <x:v>https://learn.microsoft.com/lifecycle/products/visual-studio-code?branch=live</x:v>
      </x:c>
    </x:row>
    <x:row r="2048">
      <x:c r="A2048" t="str">
        <x:v>Visual Studio for Mac</x:v>
      </x:c>
      <x:c r="B2048" t="str">
        <x:v>Community</x:v>
      </x:c>
      <x:c r="C2048" t="str">
        <x:v>Visual Studio 2017 for Mac</x:v>
      </x:c>
      <x:c r="D2048" t="str">
        <x:v>Modern</x:v>
      </x:c>
      <x:c r="E2048" s="3" t="n">
        <x:v>42865</x:v>
      </x:c>
      <x:c r="F2048" s="3" t="n">
        <x:v/>
      </x:c>
      <x:c r="G2048" s="3" t="n">
        <x:v/>
      </x:c>
      <x:c r="H2048" s="3" t="n">
        <x:v>45535</x:v>
      </x:c>
      <x:c r="I2048" s="3" t="n">
        <x:v>42865</x:v>
      </x:c>
      <x:c r="J2048" s="3" t="n">
        <x:v>43532</x:v>
      </x:c>
      <x:c r="K204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9">
      <x:c r="A2049" t="str">
        <x:v>Visual Studio for Mac</x:v>
      </x:c>
      <x:c r="B2049" t="str">
        <x:v>Community</x:v>
      </x:c>
      <x:c r="C2049" t="str">
        <x:v>Visual Studio 2019 for Mac</x:v>
      </x:c>
      <x:c r="D2049" t="str">
        <x:v>Modern</x:v>
      </x:c>
      <x:c r="E2049" s="3" t="n">
        <x:v>42865</x:v>
      </x:c>
      <x:c r="F2049" s="3" t="n">
        <x:v/>
      </x:c>
      <x:c r="G2049" s="3" t="n">
        <x:v/>
      </x:c>
      <x:c r="H2049" s="3" t="n">
        <x:v>45535</x:v>
      </x:c>
      <x:c r="I2049" s="3" t="n">
        <x:v>43532</x:v>
      </x:c>
      <x:c r="J2049" s="3" t="n">
        <x:v>44704</x:v>
      </x:c>
      <x:c r="K2049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0">
      <x:c r="A2050" t="str">
        <x:v>Visual Studio for Mac</x:v>
      </x:c>
      <x:c r="B2050" t="str">
        <x:v>Community</x:v>
      </x:c>
      <x:c r="C2050" t="str">
        <x:v>Visual Studio 2022 for Mac</x:v>
      </x:c>
      <x:c r="D2050" t="str">
        <x:v>Modern</x:v>
      </x:c>
      <x:c r="E2050" s="3" t="n">
        <x:v>42865</x:v>
      </x:c>
      <x:c r="F2050" s="3" t="n">
        <x:v/>
      </x:c>
      <x:c r="G2050" s="3" t="n">
        <x:v/>
      </x:c>
      <x:c r="H2050" s="3" t="n">
        <x:v>45535</x:v>
      </x:c>
      <x:c r="I2050" s="3" t="n">
        <x:v>44704</x:v>
      </x:c>
      <x:c r="J2050" s="3" t="n">
        <x:v>45535</x:v>
      </x:c>
      <x:c r="K2050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1">
      <x:c r="A2051" t="str">
        <x:v>Visual Studio for Mac</x:v>
      </x:c>
      <x:c r="B2051" t="str">
        <x:v>Enterprise</x:v>
      </x:c>
      <x:c r="C2051" t="str">
        <x:v>Visual Studio 2017 for Mac</x:v>
      </x:c>
      <x:c r="D2051" t="str">
        <x:v>Modern</x:v>
      </x:c>
      <x:c r="E2051" s="3" t="n">
        <x:v>42865</x:v>
      </x:c>
      <x:c r="F2051" s="3" t="n">
        <x:v/>
      </x:c>
      <x:c r="G2051" s="3" t="n">
        <x:v/>
      </x:c>
      <x:c r="H2051" s="3" t="n">
        <x:v>45535</x:v>
      </x:c>
      <x:c r="I2051" s="3" t="n">
        <x:v>42865</x:v>
      </x:c>
      <x:c r="J2051" s="3" t="n">
        <x:v>43532</x:v>
      </x:c>
      <x:c r="K205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2">
      <x:c r="A2052" t="str">
        <x:v>Visual Studio for Mac</x:v>
      </x:c>
      <x:c r="B2052" t="str">
        <x:v>Enterprise</x:v>
      </x:c>
      <x:c r="C2052" t="str">
        <x:v>Visual Studio 2019 for Mac</x:v>
      </x:c>
      <x:c r="D2052" t="str">
        <x:v>Modern</x:v>
      </x:c>
      <x:c r="E2052" s="3" t="n">
        <x:v>42865</x:v>
      </x:c>
      <x:c r="F2052" s="3" t="n">
        <x:v/>
      </x:c>
      <x:c r="G2052" s="3" t="n">
        <x:v/>
      </x:c>
      <x:c r="H2052" s="3" t="n">
        <x:v>45535</x:v>
      </x:c>
      <x:c r="I2052" s="3" t="n">
        <x:v>43532</x:v>
      </x:c>
      <x:c r="J2052" s="3" t="n">
        <x:v>44704</x:v>
      </x:c>
      <x:c r="K205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3">
      <x:c r="A2053" t="str">
        <x:v>Visual Studio for Mac</x:v>
      </x:c>
      <x:c r="B2053" t="str">
        <x:v>Enterprise</x:v>
      </x:c>
      <x:c r="C2053" t="str">
        <x:v>Visual Studio 2022 for Mac</x:v>
      </x:c>
      <x:c r="D2053" t="str">
        <x:v>Modern</x:v>
      </x:c>
      <x:c r="E2053" s="3" t="n">
        <x:v>42865</x:v>
      </x:c>
      <x:c r="F2053" s="3" t="n">
        <x:v/>
      </x:c>
      <x:c r="G2053" s="3" t="n">
        <x:v/>
      </x:c>
      <x:c r="H2053" s="3" t="n">
        <x:v>45535</x:v>
      </x:c>
      <x:c r="I2053" s="3" t="n">
        <x:v>44704</x:v>
      </x:c>
      <x:c r="J2053" s="3" t="n">
        <x:v>45535</x:v>
      </x:c>
      <x:c r="K205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4">
      <x:c r="A2054" t="str">
        <x:v>Visual Studio for Mac</x:v>
      </x:c>
      <x:c r="B2054" t="str">
        <x:v>Professional</x:v>
      </x:c>
      <x:c r="C2054" t="str">
        <x:v>Visual Studio 2017 for Mac</x:v>
      </x:c>
      <x:c r="D2054" t="str">
        <x:v>Modern</x:v>
      </x:c>
      <x:c r="E2054" s="3" t="n">
        <x:v>42865</x:v>
      </x:c>
      <x:c r="F2054" s="3" t="n">
        <x:v/>
      </x:c>
      <x:c r="G2054" s="3" t="n">
        <x:v/>
      </x:c>
      <x:c r="H2054" s="3" t="n">
        <x:v>45535</x:v>
      </x:c>
      <x:c r="I2054" s="3" t="n">
        <x:v>42865</x:v>
      </x:c>
      <x:c r="J2054" s="3" t="n">
        <x:v>43532</x:v>
      </x:c>
      <x:c r="K2054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5">
      <x:c r="A2055" t="str">
        <x:v>Visual Studio for Mac</x:v>
      </x:c>
      <x:c r="B2055" t="str">
        <x:v>Professional</x:v>
      </x:c>
      <x:c r="C2055" t="str">
        <x:v>Visual Studio 2019 for Mac</x:v>
      </x:c>
      <x:c r="D2055" t="str">
        <x:v>Modern</x:v>
      </x:c>
      <x:c r="E2055" s="3" t="n">
        <x:v>42865</x:v>
      </x:c>
      <x:c r="F2055" s="3" t="n">
        <x:v/>
      </x:c>
      <x:c r="G2055" s="3" t="n">
        <x:v/>
      </x:c>
      <x:c r="H2055" s="3" t="n">
        <x:v>45535</x:v>
      </x:c>
      <x:c r="I2055" s="3" t="n">
        <x:v>43532</x:v>
      </x:c>
      <x:c r="J2055" s="3" t="n">
        <x:v>44704</x:v>
      </x:c>
      <x:c r="K205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6">
      <x:c r="A2056" t="str">
        <x:v>Visual Studio for Mac</x:v>
      </x:c>
      <x:c r="B2056" t="str">
        <x:v>Professional</x:v>
      </x:c>
      <x:c r="C2056" t="str">
        <x:v>Visual Studio 2022 for Mac</x:v>
      </x:c>
      <x:c r="D2056" t="str">
        <x:v>Modern</x:v>
      </x:c>
      <x:c r="E2056" s="3" t="n">
        <x:v>42865</x:v>
      </x:c>
      <x:c r="F2056" s="3" t="n">
        <x:v/>
      </x:c>
      <x:c r="G2056" s="3" t="n">
        <x:v/>
      </x:c>
      <x:c r="H2056" s="3" t="n">
        <x:v>45535</x:v>
      </x:c>
      <x:c r="I2056" s="3" t="n">
        <x:v>44704</x:v>
      </x:c>
      <x:c r="J2056" s="3" t="n">
        <x:v>45535</x:v>
      </x:c>
      <x:c r="K2056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57">
      <x:c r="A2057" t="str">
        <x:v>Visual Studio LightSwitch 2011</x:v>
      </x:c>
      <x:c r="B2057" t="str">
        <x:v/>
      </x:c>
      <x:c r="C2057" t="str">
        <x:v/>
      </x:c>
      <x:c r="D2057" t="str">
        <x:v>Fixed</x:v>
      </x:c>
      <x:c r="E2057" s="3" t="n">
        <x:v>40846</x:v>
      </x:c>
      <x:c r="F2057" s="3" t="n">
        <x:v>42745</x:v>
      </x:c>
      <x:c r="G2057" s="3" t="n">
        <x:v>44572</x:v>
      </x:c>
      <x:c r="H2057" s="3" t="n">
        <x:v/>
      </x:c>
      <x:c r="I2057" s="3" t="n">
        <x:v/>
      </x:c>
      <x:c r="J2057" s="3" t="n">
        <x:v/>
      </x:c>
      <x:c r="K2057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2058">
      <x:c r="A2058" t="str">
        <x:v>Visual Studio Team Foundation Server 2005</x:v>
      </x:c>
      <x:c r="B2058" t="str">
        <x:v/>
      </x:c>
      <x:c r="C2058" t="str">
        <x:v>Original Release</x:v>
      </x:c>
      <x:c r="D2058" t="str">
        <x:v>Fixed</x:v>
      </x:c>
      <x:c r="E2058" s="3" t="n">
        <x:v>38885</x:v>
      </x:c>
      <x:c r="F2058" s="3" t="n">
        <x:v>40736</x:v>
      </x:c>
      <x:c r="G2058" s="3" t="n">
        <x:v>42563</x:v>
      </x:c>
      <x:c r="H2058" s="3" t="n">
        <x:v/>
      </x:c>
      <x:c r="I2058" s="3" t="n">
        <x:v>38885</x:v>
      </x:c>
      <x:c r="J2058" s="3" t="n">
        <x:v>39455</x:v>
      </x:c>
      <x:c r="K2058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059">
      <x:c r="A2059" t="str">
        <x:v>Visual Studio Team Foundation Server 2005</x:v>
      </x:c>
      <x:c r="B2059" t="str">
        <x:v/>
      </x:c>
      <x:c r="C2059" t="str">
        <x:v>Service Pack 1</x:v>
      </x:c>
      <x:c r="D2059" t="str">
        <x:v>Fixed</x:v>
      </x:c>
      <x:c r="E2059" s="3" t="n">
        <x:v>38885</x:v>
      </x:c>
      <x:c r="F2059" s="3" t="n">
        <x:v>40736</x:v>
      </x:c>
      <x:c r="G2059" s="3" t="n">
        <x:v>42563</x:v>
      </x:c>
      <x:c r="H2059" s="3" t="n">
        <x:v/>
      </x:c>
      <x:c r="I2059" s="3" t="n">
        <x:v>39065</x:v>
      </x:c>
      <x:c r="J2059" s="3" t="n">
        <x:v>42563</x:v>
      </x:c>
      <x:c r="K2059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060">
      <x:c r="A2060" t="str">
        <x:v>Visual Studio Team Foundation Server 2010</x:v>
      </x:c>
      <x:c r="B2060" t="str">
        <x:v>All applicable</x:v>
      </x:c>
      <x:c r="C2060" t="str">
        <x:v>Original Release</x:v>
      </x:c>
      <x:c r="D2060" t="str">
        <x:v>Fixed</x:v>
      </x:c>
      <x:c r="E2060" s="3" t="n">
        <x:v>40358</x:v>
      </x:c>
      <x:c r="F2060" s="3" t="n">
        <x:v>42199</x:v>
      </x:c>
      <x:c r="G2060" s="3" t="n">
        <x:v>44026</x:v>
      </x:c>
      <x:c r="H2060" s="3" t="n">
        <x:v/>
      </x:c>
      <x:c r="I2060" s="3" t="n">
        <x:v>40358</x:v>
      </x:c>
      <x:c r="J2060" s="3" t="n">
        <x:v>41009</x:v>
      </x:c>
      <x:c r="K2060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61">
      <x:c r="A2061" t="str">
        <x:v>Visual Studio Team Foundation Server 2010</x:v>
      </x:c>
      <x:c r="B2061" t="str">
        <x:v>All applicable</x:v>
      </x:c>
      <x:c r="C2061" t="str">
        <x:v>Service Pack 1</x:v>
      </x:c>
      <x:c r="D2061" t="str">
        <x:v>Fixed</x:v>
      </x:c>
      <x:c r="E2061" s="3" t="n">
        <x:v>40358</x:v>
      </x:c>
      <x:c r="F2061" s="3" t="n">
        <x:v>42199</x:v>
      </x:c>
      <x:c r="G2061" s="3" t="n">
        <x:v>44026</x:v>
      </x:c>
      <x:c r="H2061" s="3" t="n">
        <x:v/>
      </x:c>
      <x:c r="I2061" s="3" t="n">
        <x:v>40610</x:v>
      </x:c>
      <x:c r="J2061" s="3" t="n">
        <x:v>44026</x:v>
      </x:c>
      <x:c r="K2061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62">
      <x:c r="A2062" t="str">
        <x:v>Visual Studio Team Foundation Server 2010</x:v>
      </x:c>
      <x:c r="B2062" t="str">
        <x:v>External Connector</x:v>
      </x:c>
      <x:c r="C2062" t="str">
        <x:v>Original Release</x:v>
      </x:c>
      <x:c r="D2062" t="str">
        <x:v>Fixed</x:v>
      </x:c>
      <x:c r="E2062" s="3" t="n">
        <x:v>40358</x:v>
      </x:c>
      <x:c r="F2062" s="3" t="n">
        <x:v>42199</x:v>
      </x:c>
      <x:c r="G2062" s="3" t="n">
        <x:v>44026</x:v>
      </x:c>
      <x:c r="H2062" s="3" t="n">
        <x:v/>
      </x:c>
      <x:c r="I2062" s="3" t="n">
        <x:v>40358</x:v>
      </x:c>
      <x:c r="J2062" s="3" t="n">
        <x:v>41009</x:v>
      </x:c>
      <x:c r="K2062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63">
      <x:c r="A2063" t="str">
        <x:v>Visual Studio Team Foundation Server 2010</x:v>
      </x:c>
      <x:c r="B2063" t="str">
        <x:v>External Connector</x:v>
      </x:c>
      <x:c r="C2063" t="str">
        <x:v>Service Pack 1</x:v>
      </x:c>
      <x:c r="D2063" t="str">
        <x:v>Fixed</x:v>
      </x:c>
      <x:c r="E2063" s="3" t="n">
        <x:v>40358</x:v>
      </x:c>
      <x:c r="F2063" s="3" t="n">
        <x:v>42199</x:v>
      </x:c>
      <x:c r="G2063" s="3" t="n">
        <x:v>44026</x:v>
      </x:c>
      <x:c r="H2063" s="3" t="n">
        <x:v/>
      </x:c>
      <x:c r="I2063" s="3" t="n">
        <x:v>40610</x:v>
      </x:c>
      <x:c r="J2063" s="3" t="n">
        <x:v>44026</x:v>
      </x:c>
      <x:c r="K2063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64">
      <x:c r="A2064" t="str">
        <x:v>Visual Studio Team Foundation Server 2010</x:v>
      </x:c>
      <x:c r="B2064" t="str">
        <x:v>Team Agents</x:v>
      </x:c>
      <x:c r="C2064" t="str">
        <x:v>Original Release</x:v>
      </x:c>
      <x:c r="D2064" t="str">
        <x:v>Fixed</x:v>
      </x:c>
      <x:c r="E2064" s="3" t="n">
        <x:v>40358</x:v>
      </x:c>
      <x:c r="F2064" s="3" t="n">
        <x:v>42199</x:v>
      </x:c>
      <x:c r="G2064" s="3" t="n">
        <x:v>44026</x:v>
      </x:c>
      <x:c r="H2064" s="3" t="n">
        <x:v/>
      </x:c>
      <x:c r="I2064" s="3" t="n">
        <x:v>40358</x:v>
      </x:c>
      <x:c r="J2064" s="3" t="n">
        <x:v>41009</x:v>
      </x:c>
      <x:c r="K2064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65">
      <x:c r="A2065" t="str">
        <x:v>Visual Studio Team Foundation Server 2010</x:v>
      </x:c>
      <x:c r="B2065" t="str">
        <x:v>Team Agents</x:v>
      </x:c>
      <x:c r="C2065" t="str">
        <x:v>Service Pack 1</x:v>
      </x:c>
      <x:c r="D2065" t="str">
        <x:v>Fixed</x:v>
      </x:c>
      <x:c r="E2065" s="3" t="n">
        <x:v>40358</x:v>
      </x:c>
      <x:c r="F2065" s="3" t="n">
        <x:v>42199</x:v>
      </x:c>
      <x:c r="G2065" s="3" t="n">
        <x:v>44026</x:v>
      </x:c>
      <x:c r="H2065" s="3" t="n">
        <x:v/>
      </x:c>
      <x:c r="I2065" s="3" t="n">
        <x:v>40610</x:v>
      </x:c>
      <x:c r="J2065" s="3" t="n">
        <x:v>44026</x:v>
      </x:c>
      <x:c r="K2065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66">
      <x:c r="A2066" t="str">
        <x:v>Visual Studio Team Foundation Server 2012</x:v>
      </x:c>
      <x:c r="B2066" t="str">
        <x:v>All</x:v>
      </x:c>
      <x:c r="C2066" t="str">
        <x:v>Original Release</x:v>
      </x:c>
      <x:c r="D2066" t="str">
        <x:v>Fixed</x:v>
      </x:c>
      <x:c r="E2066" s="3" t="n">
        <x:v>41213</x:v>
      </x:c>
      <x:c r="F2066" s="3" t="n">
        <x:v>43109</x:v>
      </x:c>
      <x:c r="G2066" s="3" t="n">
        <x:v>44936</x:v>
      </x:c>
      <x:c r="H2066" s="3" t="n">
        <x:v/>
      </x:c>
      <x:c r="I2066" s="3" t="n">
        <x:v>41213</x:v>
      </x:c>
      <x:c r="J2066" s="3" t="n">
        <x:v>42017</x:v>
      </x:c>
      <x:c r="K2066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067">
      <x:c r="A2067" t="str">
        <x:v>Visual Studio Team Foundation Server 2012</x:v>
      </x:c>
      <x:c r="B2067" t="str">
        <x:v>All</x:v>
      </x:c>
      <x:c r="C2067" t="str">
        <x:v>Update 4</x:v>
      </x:c>
      <x:c r="D2067" t="str">
        <x:v>Fixed</x:v>
      </x:c>
      <x:c r="E2067" s="3" t="n">
        <x:v>41213</x:v>
      </x:c>
      <x:c r="F2067" s="3" t="n">
        <x:v>43109</x:v>
      </x:c>
      <x:c r="G2067" s="3" t="n">
        <x:v>44936</x:v>
      </x:c>
      <x:c r="H2067" s="3" t="n">
        <x:v/>
      </x:c>
      <x:c r="I2067" s="3" t="n">
        <x:v>41590</x:v>
      </x:c>
      <x:c r="J2067" s="3" t="n">
        <x:v>44936</x:v>
      </x:c>
      <x:c r="K2067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068">
      <x:c r="A2068" t="str">
        <x:v>Visual Studio Team Foundation Server 2013</x:v>
      </x:c>
      <x:c r="B2068" t="str">
        <x:v>All</x:v>
      </x:c>
      <x:c r="C2068" t="str">
        <x:v>Original Release</x:v>
      </x:c>
      <x:c r="D2068" t="str">
        <x:v>Fixed</x:v>
      </x:c>
      <x:c r="E2068" s="3" t="n">
        <x:v>41654</x:v>
      </x:c>
      <x:c r="F2068" s="3" t="n">
        <x:v>43564</x:v>
      </x:c>
      <x:c r="G2068" s="3" t="n">
        <x:v>45391</x:v>
      </x:c>
      <x:c r="H2068" s="3" t="n">
        <x:v/>
      </x:c>
      <x:c r="I2068" s="3" t="n">
        <x:v>41654</x:v>
      </x:c>
      <x:c r="J2068" s="3" t="n">
        <x:v>42654</x:v>
      </x:c>
      <x:c r="K2068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69">
      <x:c r="A2069" t="str">
        <x:v>Visual Studio Team Foundation Server 2013</x:v>
      </x:c>
      <x:c r="B2069" t="str">
        <x:v>All</x:v>
      </x:c>
      <x:c r="C2069" t="str">
        <x:v>Update 5</x:v>
      </x:c>
      <x:c r="D2069" t="str">
        <x:v>Fixed</x:v>
      </x:c>
      <x:c r="E2069" s="3" t="n">
        <x:v>41654</x:v>
      </x:c>
      <x:c r="F2069" s="3" t="n">
        <x:v>43564</x:v>
      </x:c>
      <x:c r="G2069" s="3" t="n">
        <x:v>45391</x:v>
      </x:c>
      <x:c r="H2069" s="3" t="n">
        <x:v/>
      </x:c>
      <x:c r="I2069" s="3" t="n">
        <x:v>42205</x:v>
      </x:c>
      <x:c r="J2069" s="3" t="n">
        <x:v>45391</x:v>
      </x:c>
      <x:c r="K2069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70">
      <x:c r="A2070" t="str">
        <x:v>Visual Studio Team Foundation Server 2013</x:v>
      </x:c>
      <x:c r="B2070" t="str">
        <x:v>Release Management</x:v>
      </x:c>
      <x:c r="C2070" t="str">
        <x:v>Original Release</x:v>
      </x:c>
      <x:c r="D2070" t="str">
        <x:v>Fixed</x:v>
      </x:c>
      <x:c r="E2070" s="3" t="n">
        <x:v>41654</x:v>
      </x:c>
      <x:c r="F2070" s="3" t="n">
        <x:v>43564</x:v>
      </x:c>
      <x:c r="G2070" s="3" t="n">
        <x:v>45391</x:v>
      </x:c>
      <x:c r="H2070" s="3" t="n">
        <x:v/>
      </x:c>
      <x:c r="I2070" s="3" t="n">
        <x:v>41654</x:v>
      </x:c>
      <x:c r="J2070" s="3" t="n">
        <x:v>42654</x:v>
      </x:c>
      <x:c r="K2070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71">
      <x:c r="A2071" t="str">
        <x:v>Visual Studio Team Foundation Server 2013</x:v>
      </x:c>
      <x:c r="B2071" t="str">
        <x:v>Release Management</x:v>
      </x:c>
      <x:c r="C2071" t="str">
        <x:v>Update 5</x:v>
      </x:c>
      <x:c r="D2071" t="str">
        <x:v>Fixed</x:v>
      </x:c>
      <x:c r="E2071" s="3" t="n">
        <x:v>41654</x:v>
      </x:c>
      <x:c r="F2071" s="3" t="n">
        <x:v>43564</x:v>
      </x:c>
      <x:c r="G2071" s="3" t="n">
        <x:v>45391</x:v>
      </x:c>
      <x:c r="H2071" s="3" t="n">
        <x:v/>
      </x:c>
      <x:c r="I2071" s="3" t="n">
        <x:v>42205</x:v>
      </x:c>
      <x:c r="J2071" s="3" t="n">
        <x:v>45391</x:v>
      </x:c>
      <x:c r="K2071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72">
      <x:c r="A2072" t="str">
        <x:v>Visual Studio Team Foundation Server 2015</x:v>
      </x:c>
      <x:c r="B2072" t="str">
        <x:v>All</x:v>
      </x:c>
      <x:c r="C2072" t="str">
        <x:v>Original Release</x:v>
      </x:c>
      <x:c r="D2072" t="str">
        <x:v>Fixed</x:v>
      </x:c>
      <x:c r="E2072" s="3" t="n">
        <x:v>42205</x:v>
      </x:c>
      <x:c r="F2072" s="3" t="n">
        <x:v>44117</x:v>
      </x:c>
      <x:c r="G2072" s="3" t="n">
        <x:v>45944</x:v>
      </x:c>
      <x:c r="H2072" s="3" t="n">
        <x:v/>
      </x:c>
      <x:c r="I2072" s="3" t="n">
        <x:v>42205</x:v>
      </x:c>
      <x:c r="J2072" s="3" t="n">
        <x:v>43200</x:v>
      </x:c>
      <x:c r="K2072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73">
      <x:c r="A2073" t="str">
        <x:v>Visual Studio Team Foundation Server 2015</x:v>
      </x:c>
      <x:c r="B2073" t="str">
        <x:v>All</x:v>
      </x:c>
      <x:c r="C2073" t="str">
        <x:v>Update 3</x:v>
      </x:c>
      <x:c r="D2073" t="str">
        <x:v>Fixed</x:v>
      </x:c>
      <x:c r="E2073" s="3" t="n">
        <x:v>42205</x:v>
      </x:c>
      <x:c r="F2073" s="3" t="n">
        <x:v>44117</x:v>
      </x:c>
      <x:c r="G2073" s="3" t="n">
        <x:v>45944</x:v>
      </x:c>
      <x:c r="H2073" s="3" t="n">
        <x:v/>
      </x:c>
      <x:c r="I2073" s="3" t="n">
        <x:v>42548</x:v>
      </x:c>
      <x:c r="J2073" s="3" t="n">
        <x:v>43291</x:v>
      </x:c>
      <x:c r="K207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74">
      <x:c r="A2074" t="str">
        <x:v>Visual Studio Team Foundation Server 2015</x:v>
      </x:c>
      <x:c r="B2074" t="str">
        <x:v>All</x:v>
      </x:c>
      <x:c r="C2074" t="str">
        <x:v>Update 4</x:v>
      </x:c>
      <x:c r="D2074" t="str">
        <x:v>Fixed</x:v>
      </x:c>
      <x:c r="E2074" s="3" t="n">
        <x:v>42205</x:v>
      </x:c>
      <x:c r="F2074" s="3" t="n">
        <x:v>44117</x:v>
      </x:c>
      <x:c r="G2074" s="3" t="n">
        <x:v>45944</x:v>
      </x:c>
      <x:c r="H2074" s="3" t="n">
        <x:v/>
      </x:c>
      <x:c r="I2074" s="3" t="n">
        <x:v>42836</x:v>
      </x:c>
      <x:c r="J2074" s="3" t="n">
        <x:v>45944</x:v>
      </x:c>
      <x:c r="K2074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75">
      <x:c r="A2075" t="str">
        <x:v>Visual Studio Team Foundation Server 2017</x:v>
      </x:c>
      <x:c r="B2075" t="str">
        <x:v/>
      </x:c>
      <x:c r="C2075" t="str">
        <x:v>Original Release</x:v>
      </x:c>
      <x:c r="D2075" t="str">
        <x:v>Fixed</x:v>
      </x:c>
      <x:c r="E2075" s="3" t="n">
        <x:v>42690</x:v>
      </x:c>
      <x:c r="F2075" s="3" t="n">
        <x:v>44572</x:v>
      </x:c>
      <x:c r="G2075" s="3" t="n">
        <x:v>46398</x:v>
      </x:c>
      <x:c r="H2075" s="3" t="n">
        <x:v/>
      </x:c>
      <x:c r="I2075" s="3" t="n">
        <x:v>42690</x:v>
      </x:c>
      <x:c r="J2075" s="3" t="n">
        <x:v>43473</x:v>
      </x:c>
      <x:c r="K2075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076">
      <x:c r="A2076" t="str">
        <x:v>Visual Studio Team Foundation Server 2017</x:v>
      </x:c>
      <x:c r="B2076" t="str">
        <x:v/>
      </x:c>
      <x:c r="C2076" t="str">
        <x:v>Update 3</x:v>
      </x:c>
      <x:c r="D2076" t="str">
        <x:v>Fixed</x:v>
      </x:c>
      <x:c r="E2076" s="3" t="n">
        <x:v>42690</x:v>
      </x:c>
      <x:c r="F2076" s="3" t="n">
        <x:v>44572</x:v>
      </x:c>
      <x:c r="G2076" s="3" t="n">
        <x:v>46398</x:v>
      </x:c>
      <x:c r="H2076" s="3" t="n">
        <x:v/>
      </x:c>
      <x:c r="I2076" s="3" t="n">
        <x:v>43045</x:v>
      </x:c>
      <x:c r="J2076" s="3" t="n">
        <x:v>46398</x:v>
      </x:c>
      <x:c r="K2076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077">
      <x:c r="A2077" t="str">
        <x:v>Visual Studio Team Foundation Server 2018</x:v>
      </x:c>
      <x:c r="B2077" t="str">
        <x:v/>
      </x:c>
      <x:c r="C2077" t="str">
        <x:v/>
      </x:c>
      <x:c r="D2077" t="str">
        <x:v>Fixed</x:v>
      </x:c>
      <x:c r="E2077" s="3" t="n">
        <x:v>43054</x:v>
      </x:c>
      <x:c r="F2077" s="3" t="n">
        <x:v>44936</x:v>
      </x:c>
      <x:c r="G2077" s="3" t="n">
        <x:v>46763</x:v>
      </x:c>
      <x:c r="H2077" s="3" t="n">
        <x:v/>
      </x:c>
      <x:c r="I2077" s="3" t="n">
        <x:v/>
      </x:c>
      <x:c r="J2077" s="3" t="n">
        <x:v/>
      </x:c>
      <x:c r="K2077" t="str">
        <x:f>=HYPERLINK("https://learn.microsoft.com/lifecycle/products/visual-studio-team-foundation-server-2018?branch=live", "https://learn.microsoft.com/lifecycle/products/visual-studio-team-foundation-server-2018?branch=live")</x:f>
        <x:v>https://learn.microsoft.com/lifecycle/products/visual-studio-team-foundation-server-2018?branch=live</x:v>
      </x:c>
    </x:row>
    <x:row r="2078">
      <x:c r="A2078" t="str">
        <x:v>Visual Studio Team System 2008</x:v>
      </x:c>
      <x:c r="B2078" t="str">
        <x:v>All</x:v>
      </x:c>
      <x:c r="C2078" t="str">
        <x:v>Original Release</x:v>
      </x:c>
      <x:c r="D2078" t="str">
        <x:v>Fixed</x:v>
      </x:c>
      <x:c r="E2078" s="3" t="n">
        <x:v>39497</x:v>
      </x:c>
      <x:c r="F2078" s="3" t="n">
        <x:v>41373</x:v>
      </x:c>
      <x:c r="G2078" s="3" t="n">
        <x:v>43200</x:v>
      </x:c>
      <x:c r="H2078" s="3" t="n">
        <x:v/>
      </x:c>
      <x:c r="I2078" s="3" t="n">
        <x:v>39497</x:v>
      </x:c>
      <x:c r="J2078" s="3" t="n">
        <x:v>40099</x:v>
      </x:c>
      <x:c r="K207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9">
      <x:c r="A2079" t="str">
        <x:v>Visual Studio Team System 2008</x:v>
      </x:c>
      <x:c r="B2079" t="str">
        <x:v>All</x:v>
      </x:c>
      <x:c r="C2079" t="str">
        <x:v>Service Pack 1</x:v>
      </x:c>
      <x:c r="D2079" t="str">
        <x:v>Fixed</x:v>
      </x:c>
      <x:c r="E2079" s="3" t="n">
        <x:v>39497</x:v>
      </x:c>
      <x:c r="F2079" s="3" t="n">
        <x:v>41373</x:v>
      </x:c>
      <x:c r="G2079" s="3" t="n">
        <x:v>43200</x:v>
      </x:c>
      <x:c r="H2079" s="3" t="n">
        <x:v/>
      </x:c>
      <x:c r="I2079" s="3" t="n">
        <x:v>39671</x:v>
      </x:c>
      <x:c r="J2079" s="3" t="n">
        <x:v>43200</x:v>
      </x:c>
      <x:c r="K207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0">
      <x:c r="A2080" t="str">
        <x:v>Visual Studio Team System 2008</x:v>
      </x:c>
      <x:c r="B2080" t="str">
        <x:v>Architecture</x:v>
      </x:c>
      <x:c r="C2080" t="str">
        <x:v>Original Release</x:v>
      </x:c>
      <x:c r="D2080" t="str">
        <x:v>Fixed</x:v>
      </x:c>
      <x:c r="E2080" s="3" t="n">
        <x:v>39497</x:v>
      </x:c>
      <x:c r="F2080" s="3" t="n">
        <x:v>41373</x:v>
      </x:c>
      <x:c r="G2080" s="3" t="n">
        <x:v>43200</x:v>
      </x:c>
      <x:c r="H2080" s="3" t="n">
        <x:v/>
      </x:c>
      <x:c r="I2080" s="3" t="n">
        <x:v>39497</x:v>
      </x:c>
      <x:c r="J2080" s="3" t="n">
        <x:v>40099</x:v>
      </x:c>
      <x:c r="K208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1">
      <x:c r="A2081" t="str">
        <x:v>Visual Studio Team System 2008</x:v>
      </x:c>
      <x:c r="B2081" t="str">
        <x:v>Architecture</x:v>
      </x:c>
      <x:c r="C2081" t="str">
        <x:v>Service Pack 1</x:v>
      </x:c>
      <x:c r="D2081" t="str">
        <x:v>Fixed</x:v>
      </x:c>
      <x:c r="E2081" s="3" t="n">
        <x:v>39497</x:v>
      </x:c>
      <x:c r="F2081" s="3" t="n">
        <x:v>41373</x:v>
      </x:c>
      <x:c r="G2081" s="3" t="n">
        <x:v>43200</x:v>
      </x:c>
      <x:c r="H2081" s="3" t="n">
        <x:v/>
      </x:c>
      <x:c r="I2081" s="3" t="n">
        <x:v>39671</x:v>
      </x:c>
      <x:c r="J2081" s="3" t="n">
        <x:v>43200</x:v>
      </x:c>
      <x:c r="K208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2">
      <x:c r="A2082" t="str">
        <x:v>Visual Studio Team System 2008</x:v>
      </x:c>
      <x:c r="B2082" t="str">
        <x:v>Database</x:v>
      </x:c>
      <x:c r="C2082" t="str">
        <x:v>Original Release</x:v>
      </x:c>
      <x:c r="D2082" t="str">
        <x:v>Fixed</x:v>
      </x:c>
      <x:c r="E2082" s="3" t="n">
        <x:v>39497</x:v>
      </x:c>
      <x:c r="F2082" s="3" t="n">
        <x:v>41373</x:v>
      </x:c>
      <x:c r="G2082" s="3" t="n">
        <x:v>43200</x:v>
      </x:c>
      <x:c r="H2082" s="3" t="n">
        <x:v/>
      </x:c>
      <x:c r="I2082" s="3" t="n">
        <x:v>39497</x:v>
      </x:c>
      <x:c r="J2082" s="3" t="n">
        <x:v>40099</x:v>
      </x:c>
      <x:c r="K208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3">
      <x:c r="A2083" t="str">
        <x:v>Visual Studio Team System 2008</x:v>
      </x:c>
      <x:c r="B2083" t="str">
        <x:v>Database</x:v>
      </x:c>
      <x:c r="C2083" t="str">
        <x:v>Service Pack 1</x:v>
      </x:c>
      <x:c r="D2083" t="str">
        <x:v>Fixed</x:v>
      </x:c>
      <x:c r="E2083" s="3" t="n">
        <x:v>39497</x:v>
      </x:c>
      <x:c r="F2083" s="3" t="n">
        <x:v>41373</x:v>
      </x:c>
      <x:c r="G2083" s="3" t="n">
        <x:v>43200</x:v>
      </x:c>
      <x:c r="H2083" s="3" t="n">
        <x:v/>
      </x:c>
      <x:c r="I2083" s="3" t="n">
        <x:v>39671</x:v>
      </x:c>
      <x:c r="J2083" s="3" t="n">
        <x:v>43200</x:v>
      </x:c>
      <x:c r="K208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4">
      <x:c r="A2084" t="str">
        <x:v>Visual Studio Team System 2008</x:v>
      </x:c>
      <x:c r="B2084" t="str">
        <x:v>Development</x:v>
      </x:c>
      <x:c r="C2084" t="str">
        <x:v>Original Release</x:v>
      </x:c>
      <x:c r="D2084" t="str">
        <x:v>Fixed</x:v>
      </x:c>
      <x:c r="E2084" s="3" t="n">
        <x:v>39497</x:v>
      </x:c>
      <x:c r="F2084" s="3" t="n">
        <x:v>41373</x:v>
      </x:c>
      <x:c r="G2084" s="3" t="n">
        <x:v>43200</x:v>
      </x:c>
      <x:c r="H2084" s="3" t="n">
        <x:v/>
      </x:c>
      <x:c r="I2084" s="3" t="n">
        <x:v>39497</x:v>
      </x:c>
      <x:c r="J2084" s="3" t="n">
        <x:v>40099</x:v>
      </x:c>
      <x:c r="K2084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5">
      <x:c r="A2085" t="str">
        <x:v>Visual Studio Team System 2008</x:v>
      </x:c>
      <x:c r="B2085" t="str">
        <x:v>Development</x:v>
      </x:c>
      <x:c r="C2085" t="str">
        <x:v>Service Pack 1</x:v>
      </x:c>
      <x:c r="D2085" t="str">
        <x:v>Fixed</x:v>
      </x:c>
      <x:c r="E2085" s="3" t="n">
        <x:v>39497</x:v>
      </x:c>
      <x:c r="F2085" s="3" t="n">
        <x:v>41373</x:v>
      </x:c>
      <x:c r="G2085" s="3" t="n">
        <x:v>43200</x:v>
      </x:c>
      <x:c r="H2085" s="3" t="n">
        <x:v/>
      </x:c>
      <x:c r="I2085" s="3" t="n">
        <x:v>39671</x:v>
      </x:c>
      <x:c r="J2085" s="3" t="n">
        <x:v>43200</x:v>
      </x:c>
      <x:c r="K208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6">
      <x:c r="A2086" t="str">
        <x:v>Visual Studio Team System 2008</x:v>
      </x:c>
      <x:c r="B2086" t="str">
        <x:v>Team Explorer</x:v>
      </x:c>
      <x:c r="C2086" t="str">
        <x:v>Original Release</x:v>
      </x:c>
      <x:c r="D2086" t="str">
        <x:v>Fixed</x:v>
      </x:c>
      <x:c r="E2086" s="3" t="n">
        <x:v>39497</x:v>
      </x:c>
      <x:c r="F2086" s="3" t="n">
        <x:v>41373</x:v>
      </x:c>
      <x:c r="G2086" s="3" t="n">
        <x:v>43200</x:v>
      </x:c>
      <x:c r="H2086" s="3" t="n">
        <x:v/>
      </x:c>
      <x:c r="I2086" s="3" t="n">
        <x:v>39497</x:v>
      </x:c>
      <x:c r="J2086" s="3" t="n">
        <x:v>40099</x:v>
      </x:c>
      <x:c r="K208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7">
      <x:c r="A2087" t="str">
        <x:v>Visual Studio Team System 2008</x:v>
      </x:c>
      <x:c r="B2087" t="str">
        <x:v>Team Explorer</x:v>
      </x:c>
      <x:c r="C2087" t="str">
        <x:v>Service Pack 1</x:v>
      </x:c>
      <x:c r="D2087" t="str">
        <x:v>Fixed</x:v>
      </x:c>
      <x:c r="E2087" s="3" t="n">
        <x:v>39497</x:v>
      </x:c>
      <x:c r="F2087" s="3" t="n">
        <x:v>41373</x:v>
      </x:c>
      <x:c r="G2087" s="3" t="n">
        <x:v>43200</x:v>
      </x:c>
      <x:c r="H2087" s="3" t="n">
        <x:v/>
      </x:c>
      <x:c r="I2087" s="3" t="n">
        <x:v>39671</x:v>
      </x:c>
      <x:c r="J2087" s="3" t="n">
        <x:v>43200</x:v>
      </x:c>
      <x:c r="K208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8">
      <x:c r="A2088" t="str">
        <x:v>Visual Studio Team System 2008</x:v>
      </x:c>
      <x:c r="B2088" t="str">
        <x:v>Team Test Load Agent</x:v>
      </x:c>
      <x:c r="C2088" t="str">
        <x:v>Original Release</x:v>
      </x:c>
      <x:c r="D2088" t="str">
        <x:v>Fixed</x:v>
      </x:c>
      <x:c r="E2088" s="3" t="n">
        <x:v>39497</x:v>
      </x:c>
      <x:c r="F2088" s="3" t="n">
        <x:v>41373</x:v>
      </x:c>
      <x:c r="G2088" s="3" t="n">
        <x:v>43200</x:v>
      </x:c>
      <x:c r="H2088" s="3" t="n">
        <x:v/>
      </x:c>
      <x:c r="I2088" s="3" t="n">
        <x:v>39497</x:v>
      </x:c>
      <x:c r="J2088" s="3" t="n">
        <x:v>40099</x:v>
      </x:c>
      <x:c r="K208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9">
      <x:c r="A2089" t="str">
        <x:v>Visual Studio Team System 2008</x:v>
      </x:c>
      <x:c r="B2089" t="str">
        <x:v>Team Test Load Agent</x:v>
      </x:c>
      <x:c r="C2089" t="str">
        <x:v>Service Pack 1</x:v>
      </x:c>
      <x:c r="D2089" t="str">
        <x:v>Fixed</x:v>
      </x:c>
      <x:c r="E2089" s="3" t="n">
        <x:v>39497</x:v>
      </x:c>
      <x:c r="F2089" s="3" t="n">
        <x:v>41373</x:v>
      </x:c>
      <x:c r="G2089" s="3" t="n">
        <x:v>43200</x:v>
      </x:c>
      <x:c r="H2089" s="3" t="n">
        <x:v/>
      </x:c>
      <x:c r="I2089" s="3" t="n">
        <x:v>39671</x:v>
      </x:c>
      <x:c r="J2089" s="3" t="n">
        <x:v>43200</x:v>
      </x:c>
      <x:c r="K208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90">
      <x:c r="A2090" t="str">
        <x:v>Visual Studio Team System 2008</x:v>
      </x:c>
      <x:c r="B2090" t="str">
        <x:v>TFS</x:v>
      </x:c>
      <x:c r="C2090" t="str">
        <x:v>Original Release</x:v>
      </x:c>
      <x:c r="D2090" t="str">
        <x:v>Fixed</x:v>
      </x:c>
      <x:c r="E2090" s="3" t="n">
        <x:v>39497</x:v>
      </x:c>
      <x:c r="F2090" s="3" t="n">
        <x:v>41373</x:v>
      </x:c>
      <x:c r="G2090" s="3" t="n">
        <x:v>43200</x:v>
      </x:c>
      <x:c r="H2090" s="3" t="n">
        <x:v/>
      </x:c>
      <x:c r="I2090" s="3" t="n">
        <x:v>39497</x:v>
      </x:c>
      <x:c r="J2090" s="3" t="n">
        <x:v>40099</x:v>
      </x:c>
      <x:c r="K209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91">
      <x:c r="A2091" t="str">
        <x:v>Visual Studio Team System 2008</x:v>
      </x:c>
      <x:c r="B2091" t="str">
        <x:v>TFS</x:v>
      </x:c>
      <x:c r="C2091" t="str">
        <x:v>Service Pack 1</x:v>
      </x:c>
      <x:c r="D2091" t="str">
        <x:v>Fixed</x:v>
      </x:c>
      <x:c r="E2091" s="3" t="n">
        <x:v>39497</x:v>
      </x:c>
      <x:c r="F2091" s="3" t="n">
        <x:v>41373</x:v>
      </x:c>
      <x:c r="G2091" s="3" t="n">
        <x:v>43200</x:v>
      </x:c>
      <x:c r="H2091" s="3" t="n">
        <x:v/>
      </x:c>
      <x:c r="I2091" s="3" t="n">
        <x:v>39671</x:v>
      </x:c>
      <x:c r="J2091" s="3" t="n">
        <x:v>43200</x:v>
      </x:c>
      <x:c r="K209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92">
      <x:c r="A2092" t="str">
        <x:v>Visual Studio Tools for the Microsoft Office System version 2003</x:v>
      </x:c>
      <x:c r="B2092" t="str">
        <x:v/>
      </x:c>
      <x:c r="C2092" t="str">
        <x:v/>
      </x:c>
      <x:c r="D2092" t="str">
        <x:v>Fixed</x:v>
      </x:c>
      <x:c r="E2092" s="3" t="n">
        <x:v>37959</x:v>
      </x:c>
      <x:c r="F2092" s="3" t="n">
        <x:v>39826</x:v>
      </x:c>
      <x:c r="G2092" s="3" t="n">
        <x:v>41653</x:v>
      </x:c>
      <x:c r="H2092" s="3" t="n">
        <x:v/>
      </x:c>
      <x:c r="I2092" s="3" t="n">
        <x:v/>
      </x:c>
      <x:c r="J2092" s="3" t="n">
        <x:v/>
      </x:c>
      <x:c r="K2092" t="str">
        <x:f>=HYPERLINK("https://learn.microsoft.com/lifecycle/products/visual-studio-tools-for-the-microsoft-office-system-version-2003?branch=live", "https://learn.microsoft.com/lifecycle/products/visual-studio-tools-for-the-microsoft-office-system-version-2003?branch=live")</x:f>
        <x:v>https://learn.microsoft.com/lifecycle/products/visual-studio-tools-for-the-microsoft-office-system-version-2003?branch=live</x:v>
      </x:c>
    </x:row>
    <x:row r="2093">
      <x:c r="A2093" t="str">
        <x:v>Viva Sales</x:v>
      </x:c>
      <x:c r="B2093" t="str">
        <x:v/>
      </x:c>
      <x:c r="C2093" t="str">
        <x:v/>
      </x:c>
      <x:c r="D2093" t="str">
        <x:v>Modern</x:v>
      </x:c>
      <x:c r="E2093" s="3" t="n">
        <x:v>44835</x:v>
      </x:c>
      <x:c r="F2093" s="3" t="n">
        <x:v/>
      </x:c>
      <x:c r="G2093" s="3" t="n">
        <x:v/>
      </x:c>
      <x:c r="H2093" s="3" t="n">
        <x:v/>
      </x:c>
      <x:c r="I2093" s="3" t="n">
        <x:v/>
      </x:c>
      <x:c r="J2093" s="3" t="n">
        <x:v/>
      </x:c>
      <x:c r="K2093" t="str">
        <x:f>=HYPERLINK("https://learn.microsoft.com/lifecycle/products/viva-sales?branch=live", "https://learn.microsoft.com/lifecycle/products/viva-sales?branch=live")</x:f>
        <x:v>https://learn.microsoft.com/lifecycle/products/viva-sales?branch=live</x:v>
      </x:c>
    </x:row>
    <x:row r="2094">
      <x:c r="A2094" t="str">
        <x:v>Whale Communications Intelligent Application Gateway</x:v>
      </x:c>
      <x:c r="B2094" t="str">
        <x:v/>
      </x:c>
      <x:c r="C2094" t="str">
        <x:v>3.1</x:v>
      </x:c>
      <x:c r="D2094" t="str">
        <x:v>Fixed</x:v>
      </x:c>
      <x:c r="E2094" s="3" t="n">
        <x:v>39365</x:v>
      </x:c>
      <x:c r="F2094" s="3" t="n">
        <x:v>40372</x:v>
      </x:c>
      <x:c r="G2094" s="3" t="n">
        <x:v/>
      </x:c>
      <x:c r="H2094" s="3" t="n">
        <x:v/>
      </x:c>
      <x:c r="I2094" s="3" t="n">
        <x:v>39365</x:v>
      </x:c>
      <x:c r="J2094" s="3" t="n">
        <x:v>39637</x:v>
      </x:c>
      <x:c r="K2094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95">
      <x:c r="A2095" t="str">
        <x:v>Whale Communications Intelligent Application Gateway</x:v>
      </x:c>
      <x:c r="B2095" t="str">
        <x:v/>
      </x:c>
      <x:c r="C2095" t="str">
        <x:v>3.6</x:v>
      </x:c>
      <x:c r="D2095" t="str">
        <x:v>Fixed</x:v>
      </x:c>
      <x:c r="E2095" s="3" t="n">
        <x:v>39365</x:v>
      </x:c>
      <x:c r="F2095" s="3" t="n">
        <x:v>40372</x:v>
      </x:c>
      <x:c r="G2095" s="3" t="n">
        <x:v/>
      </x:c>
      <x:c r="H2095" s="3" t="n">
        <x:v/>
      </x:c>
      <x:c r="I2095" s="3" t="n">
        <x:v>39365</x:v>
      </x:c>
      <x:c r="J2095" s="3" t="n">
        <x:v>40372</x:v>
      </x:c>
      <x:c r="K2095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96">
      <x:c r="A2096" t="str">
        <x:v>WinAutomation</x:v>
      </x:c>
      <x:c r="B2096" t="str">
        <x:v/>
      </x:c>
      <x:c r="C2096" t="str">
        <x:v/>
      </x:c>
      <x:c r="D2096" t="str">
        <x:v>Fixed</x:v>
      </x:c>
      <x:c r="E2096" s="3" t="n">
        <x:v>43970</x:v>
      </x:c>
      <x:c r="F2096" s="3" t="n">
        <x:v/>
      </x:c>
      <x:c r="G2096" s="3" t="n">
        <x:v>44531</x:v>
      </x:c>
      <x:c r="H2096" s="3" t="n">
        <x:v/>
      </x:c>
      <x:c r="I2096" s="3" t="n">
        <x:v/>
      </x:c>
      <x:c r="J2096" s="3" t="n">
        <x:v/>
      </x:c>
      <x:c r="K2096" t="str">
        <x:f>=HYPERLINK("https://learn.microsoft.com/lifecycle/products/winautomation?branch=live", "https://learn.microsoft.com/lifecycle/products/winautomation?branch=live")</x:f>
        <x:v>https://learn.microsoft.com/lifecycle/products/winautomation?branch=live</x:v>
      </x:c>
    </x:row>
    <x:row r="2097">
      <x:c r="A2097" t="str">
        <x:v>Windows 10 2015 LTSB</x:v>
      </x:c>
      <x:c r="B2097" t="str">
        <x:v>Enterprise</x:v>
      </x:c>
      <x:c r="C2097" t="str">
        <x:v/>
      </x:c>
      <x:c r="D2097" t="str">
        <x:v>Fixed</x:v>
      </x:c>
      <x:c r="E2097" s="3" t="n">
        <x:v>42214</x:v>
      </x:c>
      <x:c r="F2097" s="3" t="n">
        <x:v>44117</x:v>
      </x:c>
      <x:c r="G2097" s="3" t="n">
        <x:v>45944</x:v>
      </x:c>
      <x:c r="H2097" s="3" t="n">
        <x:v/>
      </x:c>
      <x:c r="I2097" s="3" t="n">
        <x:v/>
      </x:c>
      <x:c r="J2097" s="3" t="n">
        <x:v/>
      </x:c>
      <x:c r="K2097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2098">
      <x:c r="A2098" t="str">
        <x:v>Windows 10 2016 LTSB</x:v>
      </x:c>
      <x:c r="B2098" t="str">
        <x:v>Enterprise</x:v>
      </x:c>
      <x:c r="C2098" t="str">
        <x:v/>
      </x:c>
      <x:c r="D2098" t="str">
        <x:v>Fixed</x:v>
      </x:c>
      <x:c r="E2098" s="3" t="n">
        <x:v>42584</x:v>
      </x:c>
      <x:c r="F2098" s="3" t="n">
        <x:v>44481</x:v>
      </x:c>
      <x:c r="G2098" s="3" t="n">
        <x:v>46308</x:v>
      </x:c>
      <x:c r="H2098" s="3" t="n">
        <x:v/>
      </x:c>
      <x:c r="I2098" s="3" t="n">
        <x:v/>
      </x:c>
      <x:c r="J2098" s="3" t="n">
        <x:v/>
      </x:c>
      <x:c r="K2098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2099">
      <x:c r="A2099" t="str">
        <x:v>Windows 10 Enterprise and Education</x:v>
      </x:c>
      <x:c r="B2099" t="str">
        <x:v>Education</x:v>
      </x:c>
      <x:c r="C2099" t="str">
        <x:v>Version 1507</x:v>
      </x:c>
      <x:c r="D2099" t="str">
        <x:v>Modern</x:v>
      </x:c>
      <x:c r="E2099" s="3" t="n">
        <x:v>42214</x:v>
      </x:c>
      <x:c r="F2099" s="3" t="n">
        <x:v/>
      </x:c>
      <x:c r="G2099" s="3" t="n">
        <x:v/>
      </x:c>
      <x:c r="H2099" s="3" t="n">
        <x:v>45944</x:v>
      </x:c>
      <x:c r="I2099" s="3" t="n">
        <x:v>42214</x:v>
      </x:c>
      <x:c r="J2099" s="3" t="n">
        <x:v>42864</x:v>
      </x:c>
      <x:c r="K209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0">
      <x:c r="A2100" t="str">
        <x:v>Windows 10 Enterprise and Education</x:v>
      </x:c>
      <x:c r="B2100" t="str">
        <x:v>Education</x:v>
      </x:c>
      <x:c r="C2100" t="str">
        <x:v>Version 1511</x:v>
      </x:c>
      <x:c r="D2100" t="str">
        <x:v>Modern</x:v>
      </x:c>
      <x:c r="E2100" s="3" t="n">
        <x:v>42214</x:v>
      </x:c>
      <x:c r="F2100" s="3" t="n">
        <x:v/>
      </x:c>
      <x:c r="G2100" s="3" t="n">
        <x:v/>
      </x:c>
      <x:c r="H2100" s="3" t="n">
        <x:v>45944</x:v>
      </x:c>
      <x:c r="I2100" s="3" t="n">
        <x:v>42318</x:v>
      </x:c>
      <x:c r="J2100" s="3" t="n">
        <x:v>43018</x:v>
      </x:c>
      <x:c r="K210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1">
      <x:c r="A2101" t="str">
        <x:v>Windows 10 Enterprise and Education</x:v>
      </x:c>
      <x:c r="B2101" t="str">
        <x:v>Education</x:v>
      </x:c>
      <x:c r="C2101" t="str">
        <x:v>Version 1607</x:v>
      </x:c>
      <x:c r="D2101" t="str">
        <x:v>Modern</x:v>
      </x:c>
      <x:c r="E2101" s="3" t="n">
        <x:v>42214</x:v>
      </x:c>
      <x:c r="F2101" s="3" t="n">
        <x:v/>
      </x:c>
      <x:c r="G2101" s="3" t="n">
        <x:v/>
      </x:c>
      <x:c r="H2101" s="3" t="n">
        <x:v>45944</x:v>
      </x:c>
      <x:c r="I2101" s="3" t="n">
        <x:v>42584</x:v>
      </x:c>
      <x:c r="J2101" s="3" t="n">
        <x:v>43564</x:v>
      </x:c>
      <x:c r="K210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2">
      <x:c r="A2102" t="str">
        <x:v>Windows 10 Enterprise and Education</x:v>
      </x:c>
      <x:c r="B2102" t="str">
        <x:v>Education</x:v>
      </x:c>
      <x:c r="C2102" t="str">
        <x:v>Version 1703</x:v>
      </x:c>
      <x:c r="D2102" t="str">
        <x:v>Modern</x:v>
      </x:c>
      <x:c r="E2102" s="3" t="n">
        <x:v>42214</x:v>
      </x:c>
      <x:c r="F2102" s="3" t="n">
        <x:v/>
      </x:c>
      <x:c r="G2102" s="3" t="n">
        <x:v/>
      </x:c>
      <x:c r="H2102" s="3" t="n">
        <x:v>45944</x:v>
      </x:c>
      <x:c r="I2102" s="3" t="n">
        <x:v>42836</x:v>
      </x:c>
      <x:c r="J2102" s="3" t="n">
        <x:v>43746</x:v>
      </x:c>
      <x:c r="K210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3">
      <x:c r="A2103" t="str">
        <x:v>Windows 10 Enterprise and Education</x:v>
      </x:c>
      <x:c r="B2103" t="str">
        <x:v>Education</x:v>
      </x:c>
      <x:c r="C2103" t="str">
        <x:v>Version 1709</x:v>
      </x:c>
      <x:c r="D2103" t="str">
        <x:v>Modern</x:v>
      </x:c>
      <x:c r="E2103" s="3" t="n">
        <x:v>42214</x:v>
      </x:c>
      <x:c r="F2103" s="3" t="n">
        <x:v/>
      </x:c>
      <x:c r="G2103" s="3" t="n">
        <x:v/>
      </x:c>
      <x:c r="H2103" s="3" t="n">
        <x:v>45944</x:v>
      </x:c>
      <x:c r="I2103" s="3" t="n">
        <x:v>43025</x:v>
      </x:c>
      <x:c r="J2103" s="3" t="n">
        <x:v>44117</x:v>
      </x:c>
      <x:c r="K210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4">
      <x:c r="A2104" t="str">
        <x:v>Windows 10 Enterprise and Education</x:v>
      </x:c>
      <x:c r="B2104" t="str">
        <x:v>Education</x:v>
      </x:c>
      <x:c r="C2104" t="str">
        <x:v>Version 1803</x:v>
      </x:c>
      <x:c r="D2104" t="str">
        <x:v>Modern</x:v>
      </x:c>
      <x:c r="E2104" s="3" t="n">
        <x:v>42214</x:v>
      </x:c>
      <x:c r="F2104" s="3" t="n">
        <x:v/>
      </x:c>
      <x:c r="G2104" s="3" t="n">
        <x:v/>
      </x:c>
      <x:c r="H2104" s="3" t="n">
        <x:v>45944</x:v>
      </x:c>
      <x:c r="I2104" s="3" t="n">
        <x:v>43220</x:v>
      </x:c>
      <x:c r="J2104" s="3" t="n">
        <x:v>44327</x:v>
      </x:c>
      <x:c r="K210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5">
      <x:c r="A2105" t="str">
        <x:v>Windows 10 Enterprise and Education</x:v>
      </x:c>
      <x:c r="B2105" t="str">
        <x:v>Education</x:v>
      </x:c>
      <x:c r="C2105" t="str">
        <x:v>Version 1809</x:v>
      </x:c>
      <x:c r="D2105" t="str">
        <x:v>Modern</x:v>
      </x:c>
      <x:c r="E2105" s="3" t="n">
        <x:v>42214</x:v>
      </x:c>
      <x:c r="F2105" s="3" t="n">
        <x:v/>
      </x:c>
      <x:c r="G2105" s="3" t="n">
        <x:v/>
      </x:c>
      <x:c r="H2105" s="3" t="n">
        <x:v>45944</x:v>
      </x:c>
      <x:c r="I2105" s="3" t="n">
        <x:v>43417</x:v>
      </x:c>
      <x:c r="J2105" s="3" t="n">
        <x:v>44327</x:v>
      </x:c>
      <x:c r="K210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6">
      <x:c r="A2106" t="str">
        <x:v>Windows 10 Enterprise and Education</x:v>
      </x:c>
      <x:c r="B2106" t="str">
        <x:v>Education</x:v>
      </x:c>
      <x:c r="C2106" t="str">
        <x:v>Version 1903</x:v>
      </x:c>
      <x:c r="D2106" t="str">
        <x:v>Modern</x:v>
      </x:c>
      <x:c r="E2106" s="3" t="n">
        <x:v>42214</x:v>
      </x:c>
      <x:c r="F2106" s="3" t="n">
        <x:v/>
      </x:c>
      <x:c r="G2106" s="3" t="n">
        <x:v/>
      </x:c>
      <x:c r="H2106" s="3" t="n">
        <x:v>45944</x:v>
      </x:c>
      <x:c r="I2106" s="3" t="n">
        <x:v>43606</x:v>
      </x:c>
      <x:c r="J2106" s="3" t="n">
        <x:v>44173</x:v>
      </x:c>
      <x:c r="K210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7">
      <x:c r="A2107" t="str">
        <x:v>Windows 10 Enterprise and Education</x:v>
      </x:c>
      <x:c r="B2107" t="str">
        <x:v>Education</x:v>
      </x:c>
      <x:c r="C2107" t="str">
        <x:v>Version 1909</x:v>
      </x:c>
      <x:c r="D2107" t="str">
        <x:v>Modern</x:v>
      </x:c>
      <x:c r="E2107" s="3" t="n">
        <x:v>42214</x:v>
      </x:c>
      <x:c r="F2107" s="3" t="n">
        <x:v/>
      </x:c>
      <x:c r="G2107" s="3" t="n">
        <x:v/>
      </x:c>
      <x:c r="H2107" s="3" t="n">
        <x:v>45944</x:v>
      </x:c>
      <x:c r="I2107" s="3" t="n">
        <x:v>43781</x:v>
      </x:c>
      <x:c r="J2107" s="3" t="n">
        <x:v>44691</x:v>
      </x:c>
      <x:c r="K210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8">
      <x:c r="A2108" t="str">
        <x:v>Windows 10 Enterprise and Education</x:v>
      </x:c>
      <x:c r="B2108" t="str">
        <x:v>Education</x:v>
      </x:c>
      <x:c r="C2108" t="str">
        <x:v>Version 2004</x:v>
      </x:c>
      <x:c r="D2108" t="str">
        <x:v>Modern</x:v>
      </x:c>
      <x:c r="E2108" s="3" t="n">
        <x:v>42214</x:v>
      </x:c>
      <x:c r="F2108" s="3" t="n">
        <x:v/>
      </x:c>
      <x:c r="G2108" s="3" t="n">
        <x:v/>
      </x:c>
      <x:c r="H2108" s="3" t="n">
        <x:v>45944</x:v>
      </x:c>
      <x:c r="I2108" s="3" t="n">
        <x:v>43978</x:v>
      </x:c>
      <x:c r="J2108" s="3" t="n">
        <x:v>44544</x:v>
      </x:c>
      <x:c r="K210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9">
      <x:c r="A2109" t="str">
        <x:v>Windows 10 Enterprise and Education</x:v>
      </x:c>
      <x:c r="B2109" t="str">
        <x:v>Education</x:v>
      </x:c>
      <x:c r="C2109" t="str">
        <x:v>Version 20H2</x:v>
      </x:c>
      <x:c r="D2109" t="str">
        <x:v>Modern</x:v>
      </x:c>
      <x:c r="E2109" s="3" t="n">
        <x:v>42214</x:v>
      </x:c>
      <x:c r="F2109" s="3" t="n">
        <x:v/>
      </x:c>
      <x:c r="G2109" s="3" t="n">
        <x:v/>
      </x:c>
      <x:c r="H2109" s="3" t="n">
        <x:v>45944</x:v>
      </x:c>
      <x:c r="I2109" s="3" t="n">
        <x:v>44124</x:v>
      </x:c>
      <x:c r="J2109" s="3" t="n">
        <x:v>45055</x:v>
      </x:c>
      <x:c r="K21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0">
      <x:c r="A2110" t="str">
        <x:v>Windows 10 Enterprise and Education</x:v>
      </x:c>
      <x:c r="B2110" t="str">
        <x:v>Education</x:v>
      </x:c>
      <x:c r="C2110" t="str">
        <x:v>Version 21H1</x:v>
      </x:c>
      <x:c r="D2110" t="str">
        <x:v>Modern</x:v>
      </x:c>
      <x:c r="E2110" s="3" t="n">
        <x:v>42214</x:v>
      </x:c>
      <x:c r="F2110" s="3" t="n">
        <x:v/>
      </x:c>
      <x:c r="G2110" s="3" t="n">
        <x:v/>
      </x:c>
      <x:c r="H2110" s="3" t="n">
        <x:v>45944</x:v>
      </x:c>
      <x:c r="I2110" s="3" t="n">
        <x:v>44334</x:v>
      </x:c>
      <x:c r="J2110" s="3" t="n">
        <x:v>44908</x:v>
      </x:c>
      <x:c r="K21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1">
      <x:c r="A2111" t="str">
        <x:v>Windows 10 Enterprise and Education</x:v>
      </x:c>
      <x:c r="B2111" t="str">
        <x:v>Education</x:v>
      </x:c>
      <x:c r="C2111" t="str">
        <x:v>Version 21H2</x:v>
      </x:c>
      <x:c r="D2111" t="str">
        <x:v>Modern</x:v>
      </x:c>
      <x:c r="E2111" s="3" t="n">
        <x:v>42214</x:v>
      </x:c>
      <x:c r="F2111" s="3" t="n">
        <x:v/>
      </x:c>
      <x:c r="G2111" s="3" t="n">
        <x:v/>
      </x:c>
      <x:c r="H2111" s="3" t="n">
        <x:v>45944</x:v>
      </x:c>
      <x:c r="I2111" s="3" t="n">
        <x:v>44516</x:v>
      </x:c>
      <x:c r="J2111" s="3" t="n">
        <x:v>45454</x:v>
      </x:c>
      <x:c r="K21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2">
      <x:c r="A2112" t="str">
        <x:v>Windows 10 Enterprise and Education</x:v>
      </x:c>
      <x:c r="B2112" t="str">
        <x:v>Education</x:v>
      </x:c>
      <x:c r="C2112" t="str">
        <x:v>Version 22H2</x:v>
      </x:c>
      <x:c r="D2112" t="str">
        <x:v>Modern</x:v>
      </x:c>
      <x:c r="E2112" s="3" t="n">
        <x:v>42214</x:v>
      </x:c>
      <x:c r="F2112" s="3" t="n">
        <x:v/>
      </x:c>
      <x:c r="G2112" s="3" t="n">
        <x:v/>
      </x:c>
      <x:c r="H2112" s="3" t="n">
        <x:v>45944</x:v>
      </x:c>
      <x:c r="I2112" s="3" t="n">
        <x:v>44852</x:v>
      </x:c>
      <x:c r="J2112" s="3" t="n">
        <x:v>45944</x:v>
      </x:c>
      <x:c r="K21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3">
      <x:c r="A2113" t="str">
        <x:v>Windows 10 Enterprise and Education</x:v>
      </x:c>
      <x:c r="B2113" t="str">
        <x:v>Enterprise</x:v>
      </x:c>
      <x:c r="C2113" t="str">
        <x:v>Version 1507</x:v>
      </x:c>
      <x:c r="D2113" t="str">
        <x:v>Modern</x:v>
      </x:c>
      <x:c r="E2113" s="3" t="n">
        <x:v>42214</x:v>
      </x:c>
      <x:c r="F2113" s="3" t="n">
        <x:v/>
      </x:c>
      <x:c r="G2113" s="3" t="n">
        <x:v/>
      </x:c>
      <x:c r="H2113" s="3" t="n">
        <x:v>45944</x:v>
      </x:c>
      <x:c r="I2113" s="3" t="n">
        <x:v>42214</x:v>
      </x:c>
      <x:c r="J2113" s="3" t="n">
        <x:v>42864</x:v>
      </x:c>
      <x:c r="K21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4">
      <x:c r="A2114" t="str">
        <x:v>Windows 10 Enterprise and Education</x:v>
      </x:c>
      <x:c r="B2114" t="str">
        <x:v>Enterprise</x:v>
      </x:c>
      <x:c r="C2114" t="str">
        <x:v>Version 1511</x:v>
      </x:c>
      <x:c r="D2114" t="str">
        <x:v>Modern</x:v>
      </x:c>
      <x:c r="E2114" s="3" t="n">
        <x:v>42214</x:v>
      </x:c>
      <x:c r="F2114" s="3" t="n">
        <x:v/>
      </x:c>
      <x:c r="G2114" s="3" t="n">
        <x:v/>
      </x:c>
      <x:c r="H2114" s="3" t="n">
        <x:v>45944</x:v>
      </x:c>
      <x:c r="I2114" s="3" t="n">
        <x:v>42318</x:v>
      </x:c>
      <x:c r="J2114" s="3" t="n">
        <x:v>43018</x:v>
      </x:c>
      <x:c r="K211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5">
      <x:c r="A2115" t="str">
        <x:v>Windows 10 Enterprise and Education</x:v>
      </x:c>
      <x:c r="B2115" t="str">
        <x:v>Enterprise</x:v>
      </x:c>
      <x:c r="C2115" t="str">
        <x:v>Version 1607</x:v>
      </x:c>
      <x:c r="D2115" t="str">
        <x:v>Modern</x:v>
      </x:c>
      <x:c r="E2115" s="3" t="n">
        <x:v>42214</x:v>
      </x:c>
      <x:c r="F2115" s="3" t="n">
        <x:v/>
      </x:c>
      <x:c r="G2115" s="3" t="n">
        <x:v/>
      </x:c>
      <x:c r="H2115" s="3" t="n">
        <x:v>45944</x:v>
      </x:c>
      <x:c r="I2115" s="3" t="n">
        <x:v>42584</x:v>
      </x:c>
      <x:c r="J2115" s="3" t="n">
        <x:v>43564</x:v>
      </x:c>
      <x:c r="K21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6">
      <x:c r="A2116" t="str">
        <x:v>Windows 10 Enterprise and Education</x:v>
      </x:c>
      <x:c r="B2116" t="str">
        <x:v>Enterprise</x:v>
      </x:c>
      <x:c r="C2116" t="str">
        <x:v>Version 1703</x:v>
      </x:c>
      <x:c r="D2116" t="str">
        <x:v>Modern</x:v>
      </x:c>
      <x:c r="E2116" s="3" t="n">
        <x:v>42214</x:v>
      </x:c>
      <x:c r="F2116" s="3" t="n">
        <x:v/>
      </x:c>
      <x:c r="G2116" s="3" t="n">
        <x:v/>
      </x:c>
      <x:c r="H2116" s="3" t="n">
        <x:v>45944</x:v>
      </x:c>
      <x:c r="I2116" s="3" t="n">
        <x:v>42836</x:v>
      </x:c>
      <x:c r="J2116" s="3" t="n">
        <x:v>43746</x:v>
      </x:c>
      <x:c r="K21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7">
      <x:c r="A2117" t="str">
        <x:v>Windows 10 Enterprise and Education</x:v>
      </x:c>
      <x:c r="B2117" t="str">
        <x:v>Enterprise</x:v>
      </x:c>
      <x:c r="C2117" t="str">
        <x:v>Version 1709</x:v>
      </x:c>
      <x:c r="D2117" t="str">
        <x:v>Modern</x:v>
      </x:c>
      <x:c r="E2117" s="3" t="n">
        <x:v>42214</x:v>
      </x:c>
      <x:c r="F2117" s="3" t="n">
        <x:v/>
      </x:c>
      <x:c r="G2117" s="3" t="n">
        <x:v/>
      </x:c>
      <x:c r="H2117" s="3" t="n">
        <x:v>45944</x:v>
      </x:c>
      <x:c r="I2117" s="3" t="n">
        <x:v>43025</x:v>
      </x:c>
      <x:c r="J2117" s="3" t="n">
        <x:v>44117</x:v>
      </x:c>
      <x:c r="K21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8">
      <x:c r="A2118" t="str">
        <x:v>Windows 10 Enterprise and Education</x:v>
      </x:c>
      <x:c r="B2118" t="str">
        <x:v>Enterprise</x:v>
      </x:c>
      <x:c r="C2118" t="str">
        <x:v>Version 1803</x:v>
      </x:c>
      <x:c r="D2118" t="str">
        <x:v>Modern</x:v>
      </x:c>
      <x:c r="E2118" s="3" t="n">
        <x:v>42214</x:v>
      </x:c>
      <x:c r="F2118" s="3" t="n">
        <x:v/>
      </x:c>
      <x:c r="G2118" s="3" t="n">
        <x:v/>
      </x:c>
      <x:c r="H2118" s="3" t="n">
        <x:v>45944</x:v>
      </x:c>
      <x:c r="I2118" s="3" t="n">
        <x:v>43220</x:v>
      </x:c>
      <x:c r="J2118" s="3" t="n">
        <x:v>44327</x:v>
      </x:c>
      <x:c r="K211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9">
      <x:c r="A2119" t="str">
        <x:v>Windows 10 Enterprise and Education</x:v>
      </x:c>
      <x:c r="B2119" t="str">
        <x:v>Enterprise</x:v>
      </x:c>
      <x:c r="C2119" t="str">
        <x:v>Version 1809</x:v>
      </x:c>
      <x:c r="D2119" t="str">
        <x:v>Modern</x:v>
      </x:c>
      <x:c r="E2119" s="3" t="n">
        <x:v>42214</x:v>
      </x:c>
      <x:c r="F2119" s="3" t="n">
        <x:v/>
      </x:c>
      <x:c r="G2119" s="3" t="n">
        <x:v/>
      </x:c>
      <x:c r="H2119" s="3" t="n">
        <x:v>45944</x:v>
      </x:c>
      <x:c r="I2119" s="3" t="n">
        <x:v>43417</x:v>
      </x:c>
      <x:c r="J2119" s="3" t="n">
        <x:v>44327</x:v>
      </x:c>
      <x:c r="K211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0">
      <x:c r="A2120" t="str">
        <x:v>Windows 10 Enterprise and Education</x:v>
      </x:c>
      <x:c r="B2120" t="str">
        <x:v>Enterprise</x:v>
      </x:c>
      <x:c r="C2120" t="str">
        <x:v>Version 1903</x:v>
      </x:c>
      <x:c r="D2120" t="str">
        <x:v>Modern</x:v>
      </x:c>
      <x:c r="E2120" s="3" t="n">
        <x:v>42214</x:v>
      </x:c>
      <x:c r="F2120" s="3" t="n">
        <x:v/>
      </x:c>
      <x:c r="G2120" s="3" t="n">
        <x:v/>
      </x:c>
      <x:c r="H2120" s="3" t="n">
        <x:v>45944</x:v>
      </x:c>
      <x:c r="I2120" s="3" t="n">
        <x:v>43606</x:v>
      </x:c>
      <x:c r="J2120" s="3" t="n">
        <x:v>44173</x:v>
      </x:c>
      <x:c r="K212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1">
      <x:c r="A2121" t="str">
        <x:v>Windows 10 Enterprise and Education</x:v>
      </x:c>
      <x:c r="B2121" t="str">
        <x:v>Enterprise</x:v>
      </x:c>
      <x:c r="C2121" t="str">
        <x:v>Version 1909</x:v>
      </x:c>
      <x:c r="D2121" t="str">
        <x:v>Modern</x:v>
      </x:c>
      <x:c r="E2121" s="3" t="n">
        <x:v>42214</x:v>
      </x:c>
      <x:c r="F2121" s="3" t="n">
        <x:v/>
      </x:c>
      <x:c r="G2121" s="3" t="n">
        <x:v/>
      </x:c>
      <x:c r="H2121" s="3" t="n">
        <x:v>45944</x:v>
      </x:c>
      <x:c r="I2121" s="3" t="n">
        <x:v>43781</x:v>
      </x:c>
      <x:c r="J2121" s="3" t="n">
        <x:v>44691</x:v>
      </x:c>
      <x:c r="K212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2">
      <x:c r="A2122" t="str">
        <x:v>Windows 10 Enterprise and Education</x:v>
      </x:c>
      <x:c r="B2122" t="str">
        <x:v>Enterprise</x:v>
      </x:c>
      <x:c r="C2122" t="str">
        <x:v>Version 2004</x:v>
      </x:c>
      <x:c r="D2122" t="str">
        <x:v>Modern</x:v>
      </x:c>
      <x:c r="E2122" s="3" t="n">
        <x:v>42214</x:v>
      </x:c>
      <x:c r="F2122" s="3" t="n">
        <x:v/>
      </x:c>
      <x:c r="G2122" s="3" t="n">
        <x:v/>
      </x:c>
      <x:c r="H2122" s="3" t="n">
        <x:v>45944</x:v>
      </x:c>
      <x:c r="I2122" s="3" t="n">
        <x:v>43978</x:v>
      </x:c>
      <x:c r="J2122" s="3" t="n">
        <x:v>44544</x:v>
      </x:c>
      <x:c r="K212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3">
      <x:c r="A2123" t="str">
        <x:v>Windows 10 Enterprise and Education</x:v>
      </x:c>
      <x:c r="B2123" t="str">
        <x:v>Enterprise</x:v>
      </x:c>
      <x:c r="C2123" t="str">
        <x:v>Version 20H2</x:v>
      </x:c>
      <x:c r="D2123" t="str">
        <x:v>Modern</x:v>
      </x:c>
      <x:c r="E2123" s="3" t="n">
        <x:v>42214</x:v>
      </x:c>
      <x:c r="F2123" s="3" t="n">
        <x:v/>
      </x:c>
      <x:c r="G2123" s="3" t="n">
        <x:v/>
      </x:c>
      <x:c r="H2123" s="3" t="n">
        <x:v>45944</x:v>
      </x:c>
      <x:c r="I2123" s="3" t="n">
        <x:v>44124</x:v>
      </x:c>
      <x:c r="J2123" s="3" t="n">
        <x:v>45055</x:v>
      </x:c>
      <x:c r="K212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4">
      <x:c r="A2124" t="str">
        <x:v>Windows 10 Enterprise and Education</x:v>
      </x:c>
      <x:c r="B2124" t="str">
        <x:v>Enterprise</x:v>
      </x:c>
      <x:c r="C2124" t="str">
        <x:v>Version 21H1</x:v>
      </x:c>
      <x:c r="D2124" t="str">
        <x:v>Modern</x:v>
      </x:c>
      <x:c r="E2124" s="3" t="n">
        <x:v>42214</x:v>
      </x:c>
      <x:c r="F2124" s="3" t="n">
        <x:v/>
      </x:c>
      <x:c r="G2124" s="3" t="n">
        <x:v/>
      </x:c>
      <x:c r="H2124" s="3" t="n">
        <x:v>45944</x:v>
      </x:c>
      <x:c r="I2124" s="3" t="n">
        <x:v>44334</x:v>
      </x:c>
      <x:c r="J2124" s="3" t="n">
        <x:v>44908</x:v>
      </x:c>
      <x:c r="K212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5">
      <x:c r="A2125" t="str">
        <x:v>Windows 10 Enterprise and Education</x:v>
      </x:c>
      <x:c r="B2125" t="str">
        <x:v>Enterprise</x:v>
      </x:c>
      <x:c r="C2125" t="str">
        <x:v>Version 21H2</x:v>
      </x:c>
      <x:c r="D2125" t="str">
        <x:v>Modern</x:v>
      </x:c>
      <x:c r="E2125" s="3" t="n">
        <x:v>42214</x:v>
      </x:c>
      <x:c r="F2125" s="3" t="n">
        <x:v/>
      </x:c>
      <x:c r="G2125" s="3" t="n">
        <x:v/>
      </x:c>
      <x:c r="H2125" s="3" t="n">
        <x:v>45944</x:v>
      </x:c>
      <x:c r="I2125" s="3" t="n">
        <x:v>44516</x:v>
      </x:c>
      <x:c r="J2125" s="3" t="n">
        <x:v>45454</x:v>
      </x:c>
      <x:c r="K212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6">
      <x:c r="A2126" t="str">
        <x:v>Windows 10 Enterprise and Education</x:v>
      </x:c>
      <x:c r="B2126" t="str">
        <x:v>Enterprise</x:v>
      </x:c>
      <x:c r="C2126" t="str">
        <x:v>Version 22H2</x:v>
      </x:c>
      <x:c r="D2126" t="str">
        <x:v>Modern</x:v>
      </x:c>
      <x:c r="E2126" s="3" t="n">
        <x:v>42214</x:v>
      </x:c>
      <x:c r="F2126" s="3" t="n">
        <x:v/>
      </x:c>
      <x:c r="G2126" s="3" t="n">
        <x:v/>
      </x:c>
      <x:c r="H2126" s="3" t="n">
        <x:v>45944</x:v>
      </x:c>
      <x:c r="I2126" s="3" t="n">
        <x:v>44852</x:v>
      </x:c>
      <x:c r="J2126" s="3" t="n">
        <x:v>45944</x:v>
      </x:c>
      <x:c r="K212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7">
      <x:c r="A2127" t="str">
        <x:v>Windows 10 Enterprise and Education</x:v>
      </x:c>
      <x:c r="B2127" t="str">
        <x:v>Enterprise multi-session</x:v>
      </x:c>
      <x:c r="C2127" t="str">
        <x:v>Version 1507</x:v>
      </x:c>
      <x:c r="D2127" t="str">
        <x:v>Modern</x:v>
      </x:c>
      <x:c r="E2127" s="3" t="n">
        <x:v>42214</x:v>
      </x:c>
      <x:c r="F2127" s="3" t="n">
        <x:v/>
      </x:c>
      <x:c r="G2127" s="3" t="n">
        <x:v/>
      </x:c>
      <x:c r="H2127" s="3" t="n">
        <x:v>45944</x:v>
      </x:c>
      <x:c r="I2127" s="3" t="n">
        <x:v>42214</x:v>
      </x:c>
      <x:c r="J2127" s="3" t="n">
        <x:v>42864</x:v>
      </x:c>
      <x:c r="K212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8">
      <x:c r="A2128" t="str">
        <x:v>Windows 10 Enterprise and Education</x:v>
      </x:c>
      <x:c r="B2128" t="str">
        <x:v>Enterprise multi-session</x:v>
      </x:c>
      <x:c r="C2128" t="str">
        <x:v>Version 1511</x:v>
      </x:c>
      <x:c r="D2128" t="str">
        <x:v>Modern</x:v>
      </x:c>
      <x:c r="E2128" s="3" t="n">
        <x:v>42214</x:v>
      </x:c>
      <x:c r="F2128" s="3" t="n">
        <x:v/>
      </x:c>
      <x:c r="G2128" s="3" t="n">
        <x:v/>
      </x:c>
      <x:c r="H2128" s="3" t="n">
        <x:v>45944</x:v>
      </x:c>
      <x:c r="I2128" s="3" t="n">
        <x:v>42318</x:v>
      </x:c>
      <x:c r="J2128" s="3" t="n">
        <x:v>43018</x:v>
      </x:c>
      <x:c r="K212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9">
      <x:c r="A2129" t="str">
        <x:v>Windows 10 Enterprise and Education</x:v>
      </x:c>
      <x:c r="B2129" t="str">
        <x:v>Enterprise multi-session</x:v>
      </x:c>
      <x:c r="C2129" t="str">
        <x:v>Version 1607</x:v>
      </x:c>
      <x:c r="D2129" t="str">
        <x:v>Modern</x:v>
      </x:c>
      <x:c r="E2129" s="3" t="n">
        <x:v>42214</x:v>
      </x:c>
      <x:c r="F2129" s="3" t="n">
        <x:v/>
      </x:c>
      <x:c r="G2129" s="3" t="n">
        <x:v/>
      </x:c>
      <x:c r="H2129" s="3" t="n">
        <x:v>45944</x:v>
      </x:c>
      <x:c r="I2129" s="3" t="n">
        <x:v>42584</x:v>
      </x:c>
      <x:c r="J2129" s="3" t="n">
        <x:v>43564</x:v>
      </x:c>
      <x:c r="K212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0">
      <x:c r="A2130" t="str">
        <x:v>Windows 10 Enterprise and Education</x:v>
      </x:c>
      <x:c r="B2130" t="str">
        <x:v>Enterprise multi-session</x:v>
      </x:c>
      <x:c r="C2130" t="str">
        <x:v>Version 1703</x:v>
      </x:c>
      <x:c r="D2130" t="str">
        <x:v>Modern</x:v>
      </x:c>
      <x:c r="E2130" s="3" t="n">
        <x:v>42214</x:v>
      </x:c>
      <x:c r="F2130" s="3" t="n">
        <x:v/>
      </x:c>
      <x:c r="G2130" s="3" t="n">
        <x:v/>
      </x:c>
      <x:c r="H2130" s="3" t="n">
        <x:v>45944</x:v>
      </x:c>
      <x:c r="I2130" s="3" t="n">
        <x:v>42836</x:v>
      </x:c>
      <x:c r="J2130" s="3" t="n">
        <x:v>43746</x:v>
      </x:c>
      <x:c r="K213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1">
      <x:c r="A2131" t="str">
        <x:v>Windows 10 Enterprise and Education</x:v>
      </x:c>
      <x:c r="B2131" t="str">
        <x:v>Enterprise multi-session</x:v>
      </x:c>
      <x:c r="C2131" t="str">
        <x:v>Version 1709</x:v>
      </x:c>
      <x:c r="D2131" t="str">
        <x:v>Modern</x:v>
      </x:c>
      <x:c r="E2131" s="3" t="n">
        <x:v>42214</x:v>
      </x:c>
      <x:c r="F2131" s="3" t="n">
        <x:v/>
      </x:c>
      <x:c r="G2131" s="3" t="n">
        <x:v/>
      </x:c>
      <x:c r="H2131" s="3" t="n">
        <x:v>45944</x:v>
      </x:c>
      <x:c r="I2131" s="3" t="n">
        <x:v>43025</x:v>
      </x:c>
      <x:c r="J2131" s="3" t="n">
        <x:v>44117</x:v>
      </x:c>
      <x:c r="K213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2">
      <x:c r="A2132" t="str">
        <x:v>Windows 10 Enterprise and Education</x:v>
      </x:c>
      <x:c r="B2132" t="str">
        <x:v>Enterprise multi-session</x:v>
      </x:c>
      <x:c r="C2132" t="str">
        <x:v>Version 1803</x:v>
      </x:c>
      <x:c r="D2132" t="str">
        <x:v>Modern</x:v>
      </x:c>
      <x:c r="E2132" s="3" t="n">
        <x:v>42214</x:v>
      </x:c>
      <x:c r="F2132" s="3" t="n">
        <x:v/>
      </x:c>
      <x:c r="G2132" s="3" t="n">
        <x:v/>
      </x:c>
      <x:c r="H2132" s="3" t="n">
        <x:v>45944</x:v>
      </x:c>
      <x:c r="I2132" s="3" t="n">
        <x:v>43220</x:v>
      </x:c>
      <x:c r="J2132" s="3" t="n">
        <x:v>44327</x:v>
      </x:c>
      <x:c r="K213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3">
      <x:c r="A2133" t="str">
        <x:v>Windows 10 Enterprise and Education</x:v>
      </x:c>
      <x:c r="B2133" t="str">
        <x:v>Enterprise multi-session</x:v>
      </x:c>
      <x:c r="C2133" t="str">
        <x:v>Version 1809</x:v>
      </x:c>
      <x:c r="D2133" t="str">
        <x:v>Modern</x:v>
      </x:c>
      <x:c r="E2133" s="3" t="n">
        <x:v>42214</x:v>
      </x:c>
      <x:c r="F2133" s="3" t="n">
        <x:v/>
      </x:c>
      <x:c r="G2133" s="3" t="n">
        <x:v/>
      </x:c>
      <x:c r="H2133" s="3" t="n">
        <x:v>45944</x:v>
      </x:c>
      <x:c r="I2133" s="3" t="n">
        <x:v>43417</x:v>
      </x:c>
      <x:c r="J2133" s="3" t="n">
        <x:v>44327</x:v>
      </x:c>
      <x:c r="K213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4">
      <x:c r="A2134" t="str">
        <x:v>Windows 10 Enterprise and Education</x:v>
      </x:c>
      <x:c r="B2134" t="str">
        <x:v>Enterprise multi-session</x:v>
      </x:c>
      <x:c r="C2134" t="str">
        <x:v>Version 1903</x:v>
      </x:c>
      <x:c r="D2134" t="str">
        <x:v>Modern</x:v>
      </x:c>
      <x:c r="E2134" s="3" t="n">
        <x:v>42214</x:v>
      </x:c>
      <x:c r="F2134" s="3" t="n">
        <x:v/>
      </x:c>
      <x:c r="G2134" s="3" t="n">
        <x:v/>
      </x:c>
      <x:c r="H2134" s="3" t="n">
        <x:v>45944</x:v>
      </x:c>
      <x:c r="I2134" s="3" t="n">
        <x:v>43606</x:v>
      </x:c>
      <x:c r="J2134" s="3" t="n">
        <x:v>44173</x:v>
      </x:c>
      <x:c r="K213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5">
      <x:c r="A2135" t="str">
        <x:v>Windows 10 Enterprise and Education</x:v>
      </x:c>
      <x:c r="B2135" t="str">
        <x:v>Enterprise multi-session</x:v>
      </x:c>
      <x:c r="C2135" t="str">
        <x:v>Version 1909</x:v>
      </x:c>
      <x:c r="D2135" t="str">
        <x:v>Modern</x:v>
      </x:c>
      <x:c r="E2135" s="3" t="n">
        <x:v>42214</x:v>
      </x:c>
      <x:c r="F2135" s="3" t="n">
        <x:v/>
      </x:c>
      <x:c r="G2135" s="3" t="n">
        <x:v/>
      </x:c>
      <x:c r="H2135" s="3" t="n">
        <x:v>45944</x:v>
      </x:c>
      <x:c r="I2135" s="3" t="n">
        <x:v>43781</x:v>
      </x:c>
      <x:c r="J2135" s="3" t="n">
        <x:v>44691</x:v>
      </x:c>
      <x:c r="K213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6">
      <x:c r="A2136" t="str">
        <x:v>Windows 10 Enterprise and Education</x:v>
      </x:c>
      <x:c r="B2136" t="str">
        <x:v>Enterprise multi-session</x:v>
      </x:c>
      <x:c r="C2136" t="str">
        <x:v>Version 2004</x:v>
      </x:c>
      <x:c r="D2136" t="str">
        <x:v>Modern</x:v>
      </x:c>
      <x:c r="E2136" s="3" t="n">
        <x:v>42214</x:v>
      </x:c>
      <x:c r="F2136" s="3" t="n">
        <x:v/>
      </x:c>
      <x:c r="G2136" s="3" t="n">
        <x:v/>
      </x:c>
      <x:c r="H2136" s="3" t="n">
        <x:v>45944</x:v>
      </x:c>
      <x:c r="I2136" s="3" t="n">
        <x:v>43978</x:v>
      </x:c>
      <x:c r="J2136" s="3" t="n">
        <x:v>44544</x:v>
      </x:c>
      <x:c r="K213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7">
      <x:c r="A2137" t="str">
        <x:v>Windows 10 Enterprise and Education</x:v>
      </x:c>
      <x:c r="B2137" t="str">
        <x:v>Enterprise multi-session</x:v>
      </x:c>
      <x:c r="C2137" t="str">
        <x:v>Version 20H2</x:v>
      </x:c>
      <x:c r="D2137" t="str">
        <x:v>Modern</x:v>
      </x:c>
      <x:c r="E2137" s="3" t="n">
        <x:v>42214</x:v>
      </x:c>
      <x:c r="F2137" s="3" t="n">
        <x:v/>
      </x:c>
      <x:c r="G2137" s="3" t="n">
        <x:v/>
      </x:c>
      <x:c r="H2137" s="3" t="n">
        <x:v>45944</x:v>
      </x:c>
      <x:c r="I2137" s="3" t="n">
        <x:v>44124</x:v>
      </x:c>
      <x:c r="J2137" s="3" t="n">
        <x:v>45055</x:v>
      </x:c>
      <x:c r="K213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8">
      <x:c r="A2138" t="str">
        <x:v>Windows 10 Enterprise and Education</x:v>
      </x:c>
      <x:c r="B2138" t="str">
        <x:v>Enterprise multi-session</x:v>
      </x:c>
      <x:c r="C2138" t="str">
        <x:v>Version 21H1</x:v>
      </x:c>
      <x:c r="D2138" t="str">
        <x:v>Modern</x:v>
      </x:c>
      <x:c r="E2138" s="3" t="n">
        <x:v>42214</x:v>
      </x:c>
      <x:c r="F2138" s="3" t="n">
        <x:v/>
      </x:c>
      <x:c r="G2138" s="3" t="n">
        <x:v/>
      </x:c>
      <x:c r="H2138" s="3" t="n">
        <x:v>45944</x:v>
      </x:c>
      <x:c r="I2138" s="3" t="n">
        <x:v>44334</x:v>
      </x:c>
      <x:c r="J2138" s="3" t="n">
        <x:v>44908</x:v>
      </x:c>
      <x:c r="K213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9">
      <x:c r="A2139" t="str">
        <x:v>Windows 10 Enterprise and Education</x:v>
      </x:c>
      <x:c r="B2139" t="str">
        <x:v>Enterprise multi-session</x:v>
      </x:c>
      <x:c r="C2139" t="str">
        <x:v>Version 21H2</x:v>
      </x:c>
      <x:c r="D2139" t="str">
        <x:v>Modern</x:v>
      </x:c>
      <x:c r="E2139" s="3" t="n">
        <x:v>42214</x:v>
      </x:c>
      <x:c r="F2139" s="3" t="n">
        <x:v/>
      </x:c>
      <x:c r="G2139" s="3" t="n">
        <x:v/>
      </x:c>
      <x:c r="H2139" s="3" t="n">
        <x:v>45944</x:v>
      </x:c>
      <x:c r="I2139" s="3" t="n">
        <x:v>44516</x:v>
      </x:c>
      <x:c r="J2139" s="3" t="n">
        <x:v>45454</x:v>
      </x:c>
      <x:c r="K213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40">
      <x:c r="A2140" t="str">
        <x:v>Windows 10 Enterprise and Education</x:v>
      </x:c>
      <x:c r="B2140" t="str">
        <x:v>Enterprise multi-session</x:v>
      </x:c>
      <x:c r="C2140" t="str">
        <x:v>Version 22H2</x:v>
      </x:c>
      <x:c r="D2140" t="str">
        <x:v>Modern</x:v>
      </x:c>
      <x:c r="E2140" s="3" t="n">
        <x:v>42214</x:v>
      </x:c>
      <x:c r="F2140" s="3" t="n">
        <x:v/>
      </x:c>
      <x:c r="G2140" s="3" t="n">
        <x:v/>
      </x:c>
      <x:c r="H2140" s="3" t="n">
        <x:v>45944</x:v>
      </x:c>
      <x:c r="I2140" s="3" t="n">
        <x:v>44852</x:v>
      </x:c>
      <x:c r="J2140" s="3" t="n">
        <x:v>45944</x:v>
      </x:c>
      <x:c r="K214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41">
      <x:c r="A2141" t="str">
        <x:v>Windows 10 Enterprise LTSC 2019 </x:v>
      </x:c>
      <x:c r="B2141" t="str">
        <x:v/>
      </x:c>
      <x:c r="C2141" t="str">
        <x:v/>
      </x:c>
      <x:c r="D2141" t="str">
        <x:v>Fixed</x:v>
      </x:c>
      <x:c r="E2141" s="3" t="n">
        <x:v>43417</x:v>
      </x:c>
      <x:c r="F2141" s="3" t="n">
        <x:v>45300</x:v>
      </x:c>
      <x:c r="G2141" s="3" t="n">
        <x:v>47127</x:v>
      </x:c>
      <x:c r="H2141" s="3" t="n">
        <x:v/>
      </x:c>
      <x:c r="I2141" s="3" t="n">
        <x:v/>
      </x:c>
      <x:c r="J2141" s="3" t="n">
        <x:v/>
      </x:c>
      <x:c r="K2141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2142">
      <x:c r="A2142" t="str">
        <x:v>Windows 10 Enterprise LTSC 2021</x:v>
      </x:c>
      <x:c r="B2142" t="str">
        <x:v/>
      </x:c>
      <x:c r="C2142" t="str">
        <x:v/>
      </x:c>
      <x:c r="D2142" t="str">
        <x:v>Fixed</x:v>
      </x:c>
      <x:c r="E2142" s="3" t="n">
        <x:v>44516</x:v>
      </x:c>
      <x:c r="F2142" s="3" t="n">
        <x:v>46399</x:v>
      </x:c>
      <x:c r="G2142" s="3" t="n">
        <x:v/>
      </x:c>
      <x:c r="H2142" s="3" t="n">
        <x:v/>
      </x:c>
      <x:c r="I2142" s="3" t="n">
        <x:v/>
      </x:c>
      <x:c r="J2142" s="3" t="n">
        <x:v/>
      </x:c>
      <x:c r="K2142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2143">
      <x:c r="A2143" t="str">
        <x:v>Windows 10 Home and Pro</x:v>
      </x:c>
      <x:c r="B2143" t="str">
        <x:v>Home</x:v>
      </x:c>
      <x:c r="C2143" t="str">
        <x:v>Version 1507</x:v>
      </x:c>
      <x:c r="D2143" t="str">
        <x:v>Modern</x:v>
      </x:c>
      <x:c r="E2143" s="3" t="n">
        <x:v>42214</x:v>
      </x:c>
      <x:c r="F2143" s="3" t="n">
        <x:v/>
      </x:c>
      <x:c r="G2143" s="3" t="n">
        <x:v/>
      </x:c>
      <x:c r="H2143" s="3" t="n">
        <x:v>45944</x:v>
      </x:c>
      <x:c r="I2143" s="3" t="n">
        <x:v>42214</x:v>
      </x:c>
      <x:c r="J2143" s="3" t="n">
        <x:v>42864</x:v>
      </x:c>
      <x:c r="K214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4">
      <x:c r="A2144" t="str">
        <x:v>Windows 10 Home and Pro</x:v>
      </x:c>
      <x:c r="B2144" t="str">
        <x:v>Home</x:v>
      </x:c>
      <x:c r="C2144" t="str">
        <x:v>Version 1511</x:v>
      </x:c>
      <x:c r="D2144" t="str">
        <x:v>Modern</x:v>
      </x:c>
      <x:c r="E2144" s="3" t="n">
        <x:v>42214</x:v>
      </x:c>
      <x:c r="F2144" s="3" t="n">
        <x:v/>
      </x:c>
      <x:c r="G2144" s="3" t="n">
        <x:v/>
      </x:c>
      <x:c r="H2144" s="3" t="n">
        <x:v>45944</x:v>
      </x:c>
      <x:c r="I2144" s="3" t="n">
        <x:v>42318</x:v>
      </x:c>
      <x:c r="J2144" s="3" t="n">
        <x:v>43018</x:v>
      </x:c>
      <x:c r="K214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5">
      <x:c r="A2145" t="str">
        <x:v>Windows 10 Home and Pro</x:v>
      </x:c>
      <x:c r="B2145" t="str">
        <x:v>Home</x:v>
      </x:c>
      <x:c r="C2145" t="str">
        <x:v>Version 1607</x:v>
      </x:c>
      <x:c r="D2145" t="str">
        <x:v>Modern</x:v>
      </x:c>
      <x:c r="E2145" s="3" t="n">
        <x:v>42214</x:v>
      </x:c>
      <x:c r="F2145" s="3" t="n">
        <x:v/>
      </x:c>
      <x:c r="G2145" s="3" t="n">
        <x:v/>
      </x:c>
      <x:c r="H2145" s="3" t="n">
        <x:v>45944</x:v>
      </x:c>
      <x:c r="I2145" s="3" t="n">
        <x:v>42584</x:v>
      </x:c>
      <x:c r="J2145" s="3" t="n">
        <x:v>43200</x:v>
      </x:c>
      <x:c r="K214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6">
      <x:c r="A2146" t="str">
        <x:v>Windows 10 Home and Pro</x:v>
      </x:c>
      <x:c r="B2146" t="str">
        <x:v>Home</x:v>
      </x:c>
      <x:c r="C2146" t="str">
        <x:v>Version 1703</x:v>
      </x:c>
      <x:c r="D2146" t="str">
        <x:v>Modern</x:v>
      </x:c>
      <x:c r="E2146" s="3" t="n">
        <x:v>42214</x:v>
      </x:c>
      <x:c r="F2146" s="3" t="n">
        <x:v/>
      </x:c>
      <x:c r="G2146" s="3" t="n">
        <x:v/>
      </x:c>
      <x:c r="H2146" s="3" t="n">
        <x:v>45944</x:v>
      </x:c>
      <x:c r="I2146" s="3" t="n">
        <x:v>42836</x:v>
      </x:c>
      <x:c r="J2146" s="3" t="n">
        <x:v>43382</x:v>
      </x:c>
      <x:c r="K214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7">
      <x:c r="A2147" t="str">
        <x:v>Windows 10 Home and Pro</x:v>
      </x:c>
      <x:c r="B2147" t="str">
        <x:v>Home</x:v>
      </x:c>
      <x:c r="C2147" t="str">
        <x:v>Version 1709</x:v>
      </x:c>
      <x:c r="D2147" t="str">
        <x:v>Modern</x:v>
      </x:c>
      <x:c r="E2147" s="3" t="n">
        <x:v>42214</x:v>
      </x:c>
      <x:c r="F2147" s="3" t="n">
        <x:v/>
      </x:c>
      <x:c r="G2147" s="3" t="n">
        <x:v/>
      </x:c>
      <x:c r="H2147" s="3" t="n">
        <x:v>45944</x:v>
      </x:c>
      <x:c r="I2147" s="3" t="n">
        <x:v>43025</x:v>
      </x:c>
      <x:c r="J2147" s="3" t="n">
        <x:v>43564</x:v>
      </x:c>
      <x:c r="K214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8">
      <x:c r="A2148" t="str">
        <x:v>Windows 10 Home and Pro</x:v>
      </x:c>
      <x:c r="B2148" t="str">
        <x:v>Home</x:v>
      </x:c>
      <x:c r="C2148" t="str">
        <x:v>Version 1803</x:v>
      </x:c>
      <x:c r="D2148" t="str">
        <x:v>Modern</x:v>
      </x:c>
      <x:c r="E2148" s="3" t="n">
        <x:v>42214</x:v>
      </x:c>
      <x:c r="F2148" s="3" t="n">
        <x:v/>
      </x:c>
      <x:c r="G2148" s="3" t="n">
        <x:v/>
      </x:c>
      <x:c r="H2148" s="3" t="n">
        <x:v>45944</x:v>
      </x:c>
      <x:c r="I2148" s="3" t="n">
        <x:v>43220</x:v>
      </x:c>
      <x:c r="J2148" s="3" t="n">
        <x:v>43781</x:v>
      </x:c>
      <x:c r="K214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9">
      <x:c r="A2149" t="str">
        <x:v>Windows 10 Home and Pro</x:v>
      </x:c>
      <x:c r="B2149" t="str">
        <x:v>Home</x:v>
      </x:c>
      <x:c r="C2149" t="str">
        <x:v>Version 1809</x:v>
      </x:c>
      <x:c r="D2149" t="str">
        <x:v>Modern</x:v>
      </x:c>
      <x:c r="E2149" s="3" t="n">
        <x:v>42214</x:v>
      </x:c>
      <x:c r="F2149" s="3" t="n">
        <x:v/>
      </x:c>
      <x:c r="G2149" s="3" t="n">
        <x:v/>
      </x:c>
      <x:c r="H2149" s="3" t="n">
        <x:v>45944</x:v>
      </x:c>
      <x:c r="I2149" s="3" t="n">
        <x:v>43417</x:v>
      </x:c>
      <x:c r="J2149" s="3" t="n">
        <x:v>44145</x:v>
      </x:c>
      <x:c r="K214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0">
      <x:c r="A2150" t="str">
        <x:v>Windows 10 Home and Pro</x:v>
      </x:c>
      <x:c r="B2150" t="str">
        <x:v>Home</x:v>
      </x:c>
      <x:c r="C2150" t="str">
        <x:v>Version 1903</x:v>
      </x:c>
      <x:c r="D2150" t="str">
        <x:v>Modern</x:v>
      </x:c>
      <x:c r="E2150" s="3" t="n">
        <x:v>42214</x:v>
      </x:c>
      <x:c r="F2150" s="3" t="n">
        <x:v/>
      </x:c>
      <x:c r="G2150" s="3" t="n">
        <x:v/>
      </x:c>
      <x:c r="H2150" s="3" t="n">
        <x:v>45944</x:v>
      </x:c>
      <x:c r="I2150" s="3" t="n">
        <x:v>43606</x:v>
      </x:c>
      <x:c r="J2150" s="3" t="n">
        <x:v>44173</x:v>
      </x:c>
      <x:c r="K215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1">
      <x:c r="A2151" t="str">
        <x:v>Windows 10 Home and Pro</x:v>
      </x:c>
      <x:c r="B2151" t="str">
        <x:v>Home</x:v>
      </x:c>
      <x:c r="C2151" t="str">
        <x:v>Version 1909</x:v>
      </x:c>
      <x:c r="D2151" t="str">
        <x:v>Modern</x:v>
      </x:c>
      <x:c r="E2151" s="3" t="n">
        <x:v>42214</x:v>
      </x:c>
      <x:c r="F2151" s="3" t="n">
        <x:v/>
      </x:c>
      <x:c r="G2151" s="3" t="n">
        <x:v/>
      </x:c>
      <x:c r="H2151" s="3" t="n">
        <x:v>45944</x:v>
      </x:c>
      <x:c r="I2151" s="3" t="n">
        <x:v>43781</x:v>
      </x:c>
      <x:c r="J2151" s="3" t="n">
        <x:v>44327</x:v>
      </x:c>
      <x:c r="K215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2">
      <x:c r="A2152" t="str">
        <x:v>Windows 10 Home and Pro</x:v>
      </x:c>
      <x:c r="B2152" t="str">
        <x:v>Home</x:v>
      </x:c>
      <x:c r="C2152" t="str">
        <x:v>Version 2004</x:v>
      </x:c>
      <x:c r="D2152" t="str">
        <x:v>Modern</x:v>
      </x:c>
      <x:c r="E2152" s="3" t="n">
        <x:v>42214</x:v>
      </x:c>
      <x:c r="F2152" s="3" t="n">
        <x:v/>
      </x:c>
      <x:c r="G2152" s="3" t="n">
        <x:v/>
      </x:c>
      <x:c r="H2152" s="3" t="n">
        <x:v>45944</x:v>
      </x:c>
      <x:c r="I2152" s="3" t="n">
        <x:v>43978</x:v>
      </x:c>
      <x:c r="J2152" s="3" t="n">
        <x:v>44544</x:v>
      </x:c>
      <x:c r="K215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3">
      <x:c r="A2153" t="str">
        <x:v>Windows 10 Home and Pro</x:v>
      </x:c>
      <x:c r="B2153" t="str">
        <x:v>Home</x:v>
      </x:c>
      <x:c r="C2153" t="str">
        <x:v>Version 20H2</x:v>
      </x:c>
      <x:c r="D2153" t="str">
        <x:v>Modern</x:v>
      </x:c>
      <x:c r="E2153" s="3" t="n">
        <x:v>42214</x:v>
      </x:c>
      <x:c r="F2153" s="3" t="n">
        <x:v/>
      </x:c>
      <x:c r="G2153" s="3" t="n">
        <x:v/>
      </x:c>
      <x:c r="H2153" s="3" t="n">
        <x:v>45944</x:v>
      </x:c>
      <x:c r="I2153" s="3" t="n">
        <x:v>44124</x:v>
      </x:c>
      <x:c r="J2153" s="3" t="n">
        <x:v>44691</x:v>
      </x:c>
      <x:c r="K21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4">
      <x:c r="A2154" t="str">
        <x:v>Windows 10 Home and Pro</x:v>
      </x:c>
      <x:c r="B2154" t="str">
        <x:v>Home</x:v>
      </x:c>
      <x:c r="C2154" t="str">
        <x:v>Version 21H1</x:v>
      </x:c>
      <x:c r="D2154" t="str">
        <x:v>Modern</x:v>
      </x:c>
      <x:c r="E2154" s="3" t="n">
        <x:v>42214</x:v>
      </x:c>
      <x:c r="F2154" s="3" t="n">
        <x:v/>
      </x:c>
      <x:c r="G2154" s="3" t="n">
        <x:v/>
      </x:c>
      <x:c r="H2154" s="3" t="n">
        <x:v>45944</x:v>
      </x:c>
      <x:c r="I2154" s="3" t="n">
        <x:v>44334</x:v>
      </x:c>
      <x:c r="J2154" s="3" t="n">
        <x:v>44908</x:v>
      </x:c>
      <x:c r="K21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5">
      <x:c r="A2155" t="str">
        <x:v>Windows 10 Home and Pro</x:v>
      </x:c>
      <x:c r="B2155" t="str">
        <x:v>Home</x:v>
      </x:c>
      <x:c r="C2155" t="str">
        <x:v>Version 21H2</x:v>
      </x:c>
      <x:c r="D2155" t="str">
        <x:v>Modern</x:v>
      </x:c>
      <x:c r="E2155" s="3" t="n">
        <x:v>42214</x:v>
      </x:c>
      <x:c r="F2155" s="3" t="n">
        <x:v/>
      </x:c>
      <x:c r="G2155" s="3" t="n">
        <x:v/>
      </x:c>
      <x:c r="H2155" s="3" t="n">
        <x:v>45944</x:v>
      </x:c>
      <x:c r="I2155" s="3" t="n">
        <x:v>44516</x:v>
      </x:c>
      <x:c r="J2155" s="3" t="n">
        <x:v>45090</x:v>
      </x:c>
      <x:c r="K21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6">
      <x:c r="A2156" t="str">
        <x:v>Windows 10 Home and Pro</x:v>
      </x:c>
      <x:c r="B2156" t="str">
        <x:v>Home</x:v>
      </x:c>
      <x:c r="C2156" t="str">
        <x:v>Version 22H2</x:v>
      </x:c>
      <x:c r="D2156" t="str">
        <x:v>Modern</x:v>
      </x:c>
      <x:c r="E2156" s="3" t="n">
        <x:v>42214</x:v>
      </x:c>
      <x:c r="F2156" s="3" t="n">
        <x:v/>
      </x:c>
      <x:c r="G2156" s="3" t="n">
        <x:v/>
      </x:c>
      <x:c r="H2156" s="3" t="n">
        <x:v>45944</x:v>
      </x:c>
      <x:c r="I2156" s="3" t="n">
        <x:v>44852</x:v>
      </x:c>
      <x:c r="J2156" s="3" t="n">
        <x:v>45944</x:v>
      </x:c>
      <x:c r="K21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7">
      <x:c r="A2157" t="str">
        <x:v>Windows 10 Home and Pro</x:v>
      </x:c>
      <x:c r="B2157" t="str">
        <x:v>Pro</x:v>
      </x:c>
      <x:c r="C2157" t="str">
        <x:v>Version 1507</x:v>
      </x:c>
      <x:c r="D2157" t="str">
        <x:v>Modern</x:v>
      </x:c>
      <x:c r="E2157" s="3" t="n">
        <x:v>42214</x:v>
      </x:c>
      <x:c r="F2157" s="3" t="n">
        <x:v/>
      </x:c>
      <x:c r="G2157" s="3" t="n">
        <x:v/>
      </x:c>
      <x:c r="H2157" s="3" t="n">
        <x:v>45944</x:v>
      </x:c>
      <x:c r="I2157" s="3" t="n">
        <x:v>42214</x:v>
      </x:c>
      <x:c r="J2157" s="3" t="n">
        <x:v>42864</x:v>
      </x:c>
      <x:c r="K21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8">
      <x:c r="A2158" t="str">
        <x:v>Windows 10 Home and Pro</x:v>
      </x:c>
      <x:c r="B2158" t="str">
        <x:v>Pro</x:v>
      </x:c>
      <x:c r="C2158" t="str">
        <x:v>Version 1511</x:v>
      </x:c>
      <x:c r="D2158" t="str">
        <x:v>Modern</x:v>
      </x:c>
      <x:c r="E2158" s="3" t="n">
        <x:v>42214</x:v>
      </x:c>
      <x:c r="F2158" s="3" t="n">
        <x:v/>
      </x:c>
      <x:c r="G2158" s="3" t="n">
        <x:v/>
      </x:c>
      <x:c r="H2158" s="3" t="n">
        <x:v>45944</x:v>
      </x:c>
      <x:c r="I2158" s="3" t="n">
        <x:v>42318</x:v>
      </x:c>
      <x:c r="J2158" s="3" t="n">
        <x:v>43018</x:v>
      </x:c>
      <x:c r="K21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9">
      <x:c r="A2159" t="str">
        <x:v>Windows 10 Home and Pro</x:v>
      </x:c>
      <x:c r="B2159" t="str">
        <x:v>Pro</x:v>
      </x:c>
      <x:c r="C2159" t="str">
        <x:v>Version 1607</x:v>
      </x:c>
      <x:c r="D2159" t="str">
        <x:v>Modern</x:v>
      </x:c>
      <x:c r="E2159" s="3" t="n">
        <x:v>42214</x:v>
      </x:c>
      <x:c r="F2159" s="3" t="n">
        <x:v/>
      </x:c>
      <x:c r="G2159" s="3" t="n">
        <x:v/>
      </x:c>
      <x:c r="H2159" s="3" t="n">
        <x:v>45944</x:v>
      </x:c>
      <x:c r="I2159" s="3" t="n">
        <x:v>42584</x:v>
      </x:c>
      <x:c r="J2159" s="3" t="n">
        <x:v>43200</x:v>
      </x:c>
      <x:c r="K21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0">
      <x:c r="A2160" t="str">
        <x:v>Windows 10 Home and Pro</x:v>
      </x:c>
      <x:c r="B2160" t="str">
        <x:v>Pro</x:v>
      </x:c>
      <x:c r="C2160" t="str">
        <x:v>Version 1703</x:v>
      </x:c>
      <x:c r="D2160" t="str">
        <x:v>Modern</x:v>
      </x:c>
      <x:c r="E2160" s="3" t="n">
        <x:v>42214</x:v>
      </x:c>
      <x:c r="F2160" s="3" t="n">
        <x:v/>
      </x:c>
      <x:c r="G2160" s="3" t="n">
        <x:v/>
      </x:c>
      <x:c r="H2160" s="3" t="n">
        <x:v>45944</x:v>
      </x:c>
      <x:c r="I2160" s="3" t="n">
        <x:v>42836</x:v>
      </x:c>
      <x:c r="J2160" s="3" t="n">
        <x:v>43382</x:v>
      </x:c>
      <x:c r="K216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1">
      <x:c r="A2161" t="str">
        <x:v>Windows 10 Home and Pro</x:v>
      </x:c>
      <x:c r="B2161" t="str">
        <x:v>Pro</x:v>
      </x:c>
      <x:c r="C2161" t="str">
        <x:v>Version 1709</x:v>
      </x:c>
      <x:c r="D2161" t="str">
        <x:v>Modern</x:v>
      </x:c>
      <x:c r="E2161" s="3" t="n">
        <x:v>42214</x:v>
      </x:c>
      <x:c r="F2161" s="3" t="n">
        <x:v/>
      </x:c>
      <x:c r="G2161" s="3" t="n">
        <x:v/>
      </x:c>
      <x:c r="H2161" s="3" t="n">
        <x:v>45944</x:v>
      </x:c>
      <x:c r="I2161" s="3" t="n">
        <x:v>43025</x:v>
      </x:c>
      <x:c r="J2161" s="3" t="n">
        <x:v>43564</x:v>
      </x:c>
      <x:c r="K216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2">
      <x:c r="A2162" t="str">
        <x:v>Windows 10 Home and Pro</x:v>
      </x:c>
      <x:c r="B2162" t="str">
        <x:v>Pro</x:v>
      </x:c>
      <x:c r="C2162" t="str">
        <x:v>Version 1803</x:v>
      </x:c>
      <x:c r="D2162" t="str">
        <x:v>Modern</x:v>
      </x:c>
      <x:c r="E2162" s="3" t="n">
        <x:v>42214</x:v>
      </x:c>
      <x:c r="F2162" s="3" t="n">
        <x:v/>
      </x:c>
      <x:c r="G2162" s="3" t="n">
        <x:v/>
      </x:c>
      <x:c r="H2162" s="3" t="n">
        <x:v>45944</x:v>
      </x:c>
      <x:c r="I2162" s="3" t="n">
        <x:v>43220</x:v>
      </x:c>
      <x:c r="J2162" s="3" t="n">
        <x:v>43781</x:v>
      </x:c>
      <x:c r="K216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3">
      <x:c r="A2163" t="str">
        <x:v>Windows 10 Home and Pro</x:v>
      </x:c>
      <x:c r="B2163" t="str">
        <x:v>Pro</x:v>
      </x:c>
      <x:c r="C2163" t="str">
        <x:v>Version 1809</x:v>
      </x:c>
      <x:c r="D2163" t="str">
        <x:v>Modern</x:v>
      </x:c>
      <x:c r="E2163" s="3" t="n">
        <x:v>42214</x:v>
      </x:c>
      <x:c r="F2163" s="3" t="n">
        <x:v/>
      </x:c>
      <x:c r="G2163" s="3" t="n">
        <x:v/>
      </x:c>
      <x:c r="H2163" s="3" t="n">
        <x:v>45944</x:v>
      </x:c>
      <x:c r="I2163" s="3" t="n">
        <x:v>43417</x:v>
      </x:c>
      <x:c r="J2163" s="3" t="n">
        <x:v>44145</x:v>
      </x:c>
      <x:c r="K216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4">
      <x:c r="A2164" t="str">
        <x:v>Windows 10 Home and Pro</x:v>
      </x:c>
      <x:c r="B2164" t="str">
        <x:v>Pro</x:v>
      </x:c>
      <x:c r="C2164" t="str">
        <x:v>Version 1903</x:v>
      </x:c>
      <x:c r="D2164" t="str">
        <x:v>Modern</x:v>
      </x:c>
      <x:c r="E2164" s="3" t="n">
        <x:v>42214</x:v>
      </x:c>
      <x:c r="F2164" s="3" t="n">
        <x:v/>
      </x:c>
      <x:c r="G2164" s="3" t="n">
        <x:v/>
      </x:c>
      <x:c r="H2164" s="3" t="n">
        <x:v>45944</x:v>
      </x:c>
      <x:c r="I2164" s="3" t="n">
        <x:v>43606</x:v>
      </x:c>
      <x:c r="J2164" s="3" t="n">
        <x:v>44173</x:v>
      </x:c>
      <x:c r="K216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5">
      <x:c r="A2165" t="str">
        <x:v>Windows 10 Home and Pro</x:v>
      </x:c>
      <x:c r="B2165" t="str">
        <x:v>Pro</x:v>
      </x:c>
      <x:c r="C2165" t="str">
        <x:v>Version 1909</x:v>
      </x:c>
      <x:c r="D2165" t="str">
        <x:v>Modern</x:v>
      </x:c>
      <x:c r="E2165" s="3" t="n">
        <x:v>42214</x:v>
      </x:c>
      <x:c r="F2165" s="3" t="n">
        <x:v/>
      </x:c>
      <x:c r="G2165" s="3" t="n">
        <x:v/>
      </x:c>
      <x:c r="H2165" s="3" t="n">
        <x:v>45944</x:v>
      </x:c>
      <x:c r="I2165" s="3" t="n">
        <x:v>43781</x:v>
      </x:c>
      <x:c r="J2165" s="3" t="n">
        <x:v>44327</x:v>
      </x:c>
      <x:c r="K216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6">
      <x:c r="A2166" t="str">
        <x:v>Windows 10 Home and Pro</x:v>
      </x:c>
      <x:c r="B2166" t="str">
        <x:v>Pro</x:v>
      </x:c>
      <x:c r="C2166" t="str">
        <x:v>Version 2004</x:v>
      </x:c>
      <x:c r="D2166" t="str">
        <x:v>Modern</x:v>
      </x:c>
      <x:c r="E2166" s="3" t="n">
        <x:v>42214</x:v>
      </x:c>
      <x:c r="F2166" s="3" t="n">
        <x:v/>
      </x:c>
      <x:c r="G2166" s="3" t="n">
        <x:v/>
      </x:c>
      <x:c r="H2166" s="3" t="n">
        <x:v>45944</x:v>
      </x:c>
      <x:c r="I2166" s="3" t="n">
        <x:v>43978</x:v>
      </x:c>
      <x:c r="J2166" s="3" t="n">
        <x:v>44544</x:v>
      </x:c>
      <x:c r="K216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7">
      <x:c r="A2167" t="str">
        <x:v>Windows 10 Home and Pro</x:v>
      </x:c>
      <x:c r="B2167" t="str">
        <x:v>Pro</x:v>
      </x:c>
      <x:c r="C2167" t="str">
        <x:v>Version 20H2</x:v>
      </x:c>
      <x:c r="D2167" t="str">
        <x:v>Modern</x:v>
      </x:c>
      <x:c r="E2167" s="3" t="n">
        <x:v>42214</x:v>
      </x:c>
      <x:c r="F2167" s="3" t="n">
        <x:v/>
      </x:c>
      <x:c r="G2167" s="3" t="n">
        <x:v/>
      </x:c>
      <x:c r="H2167" s="3" t="n">
        <x:v>45944</x:v>
      </x:c>
      <x:c r="I2167" s="3" t="n">
        <x:v>44124</x:v>
      </x:c>
      <x:c r="J2167" s="3" t="n">
        <x:v>44691</x:v>
      </x:c>
      <x:c r="K216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8">
      <x:c r="A2168" t="str">
        <x:v>Windows 10 Home and Pro</x:v>
      </x:c>
      <x:c r="B2168" t="str">
        <x:v>Pro</x:v>
      </x:c>
      <x:c r="C2168" t="str">
        <x:v>Version 21H1</x:v>
      </x:c>
      <x:c r="D2168" t="str">
        <x:v>Modern</x:v>
      </x:c>
      <x:c r="E2168" s="3" t="n">
        <x:v>42214</x:v>
      </x:c>
      <x:c r="F2168" s="3" t="n">
        <x:v/>
      </x:c>
      <x:c r="G2168" s="3" t="n">
        <x:v/>
      </x:c>
      <x:c r="H2168" s="3" t="n">
        <x:v>45944</x:v>
      </x:c>
      <x:c r="I2168" s="3" t="n">
        <x:v>44334</x:v>
      </x:c>
      <x:c r="J2168" s="3" t="n">
        <x:v>44908</x:v>
      </x:c>
      <x:c r="K216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9">
      <x:c r="A2169" t="str">
        <x:v>Windows 10 Home and Pro</x:v>
      </x:c>
      <x:c r="B2169" t="str">
        <x:v>Pro</x:v>
      </x:c>
      <x:c r="C2169" t="str">
        <x:v>Version 21H2</x:v>
      </x:c>
      <x:c r="D2169" t="str">
        <x:v>Modern</x:v>
      </x:c>
      <x:c r="E2169" s="3" t="n">
        <x:v>42214</x:v>
      </x:c>
      <x:c r="F2169" s="3" t="n">
        <x:v/>
      </x:c>
      <x:c r="G2169" s="3" t="n">
        <x:v/>
      </x:c>
      <x:c r="H2169" s="3" t="n">
        <x:v>45944</x:v>
      </x:c>
      <x:c r="I2169" s="3" t="n">
        <x:v>44516</x:v>
      </x:c>
      <x:c r="J2169" s="3" t="n">
        <x:v>45090</x:v>
      </x:c>
      <x:c r="K216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0">
      <x:c r="A2170" t="str">
        <x:v>Windows 10 Home and Pro</x:v>
      </x:c>
      <x:c r="B2170" t="str">
        <x:v>Pro</x:v>
      </x:c>
      <x:c r="C2170" t="str">
        <x:v>Version 22H2</x:v>
      </x:c>
      <x:c r="D2170" t="str">
        <x:v>Modern</x:v>
      </x:c>
      <x:c r="E2170" s="3" t="n">
        <x:v>42214</x:v>
      </x:c>
      <x:c r="F2170" s="3" t="n">
        <x:v/>
      </x:c>
      <x:c r="G2170" s="3" t="n">
        <x:v/>
      </x:c>
      <x:c r="H2170" s="3" t="n">
        <x:v>45944</x:v>
      </x:c>
      <x:c r="I2170" s="3" t="n">
        <x:v>44852</x:v>
      </x:c>
      <x:c r="J2170" s="3" t="n">
        <x:v>45944</x:v>
      </x:c>
      <x:c r="K217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1">
      <x:c r="A2171" t="str">
        <x:v>Windows 10 Home and Pro</x:v>
      </x:c>
      <x:c r="B2171" t="str">
        <x:v>Pro Education</x:v>
      </x:c>
      <x:c r="C2171" t="str">
        <x:v>Version 1507</x:v>
      </x:c>
      <x:c r="D2171" t="str">
        <x:v>Modern</x:v>
      </x:c>
      <x:c r="E2171" s="3" t="n">
        <x:v>42214</x:v>
      </x:c>
      <x:c r="F2171" s="3" t="n">
        <x:v/>
      </x:c>
      <x:c r="G2171" s="3" t="n">
        <x:v/>
      </x:c>
      <x:c r="H2171" s="3" t="n">
        <x:v>45944</x:v>
      </x:c>
      <x:c r="I2171" s="3" t="n">
        <x:v>42214</x:v>
      </x:c>
      <x:c r="J2171" s="3" t="n">
        <x:v>42864</x:v>
      </x:c>
      <x:c r="K217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2">
      <x:c r="A2172" t="str">
        <x:v>Windows 10 Home and Pro</x:v>
      </x:c>
      <x:c r="B2172" t="str">
        <x:v>Pro Education</x:v>
      </x:c>
      <x:c r="C2172" t="str">
        <x:v>Version 1511</x:v>
      </x:c>
      <x:c r="D2172" t="str">
        <x:v>Modern</x:v>
      </x:c>
      <x:c r="E2172" s="3" t="n">
        <x:v>42214</x:v>
      </x:c>
      <x:c r="F2172" s="3" t="n">
        <x:v/>
      </x:c>
      <x:c r="G2172" s="3" t="n">
        <x:v/>
      </x:c>
      <x:c r="H2172" s="3" t="n">
        <x:v>45944</x:v>
      </x:c>
      <x:c r="I2172" s="3" t="n">
        <x:v>42318</x:v>
      </x:c>
      <x:c r="J2172" s="3" t="n">
        <x:v>43018</x:v>
      </x:c>
      <x:c r="K217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3">
      <x:c r="A2173" t="str">
        <x:v>Windows 10 Home and Pro</x:v>
      </x:c>
      <x:c r="B2173" t="str">
        <x:v>Pro Education</x:v>
      </x:c>
      <x:c r="C2173" t="str">
        <x:v>Version 1607</x:v>
      </x:c>
      <x:c r="D2173" t="str">
        <x:v>Modern</x:v>
      </x:c>
      <x:c r="E2173" s="3" t="n">
        <x:v>42214</x:v>
      </x:c>
      <x:c r="F2173" s="3" t="n">
        <x:v/>
      </x:c>
      <x:c r="G2173" s="3" t="n">
        <x:v/>
      </x:c>
      <x:c r="H2173" s="3" t="n">
        <x:v>45944</x:v>
      </x:c>
      <x:c r="I2173" s="3" t="n">
        <x:v>42584</x:v>
      </x:c>
      <x:c r="J2173" s="3" t="n">
        <x:v>43200</x:v>
      </x:c>
      <x:c r="K217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4">
      <x:c r="A2174" t="str">
        <x:v>Windows 10 Home and Pro</x:v>
      </x:c>
      <x:c r="B2174" t="str">
        <x:v>Pro Education</x:v>
      </x:c>
      <x:c r="C2174" t="str">
        <x:v>Version 1703</x:v>
      </x:c>
      <x:c r="D2174" t="str">
        <x:v>Modern</x:v>
      </x:c>
      <x:c r="E2174" s="3" t="n">
        <x:v>42214</x:v>
      </x:c>
      <x:c r="F2174" s="3" t="n">
        <x:v/>
      </x:c>
      <x:c r="G2174" s="3" t="n">
        <x:v/>
      </x:c>
      <x:c r="H2174" s="3" t="n">
        <x:v>45944</x:v>
      </x:c>
      <x:c r="I2174" s="3" t="n">
        <x:v>42836</x:v>
      </x:c>
      <x:c r="J2174" s="3" t="n">
        <x:v>43382</x:v>
      </x:c>
      <x:c r="K217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5">
      <x:c r="A2175" t="str">
        <x:v>Windows 10 Home and Pro</x:v>
      </x:c>
      <x:c r="B2175" t="str">
        <x:v>Pro Education</x:v>
      </x:c>
      <x:c r="C2175" t="str">
        <x:v>Version 1709</x:v>
      </x:c>
      <x:c r="D2175" t="str">
        <x:v>Modern</x:v>
      </x:c>
      <x:c r="E2175" s="3" t="n">
        <x:v>42214</x:v>
      </x:c>
      <x:c r="F2175" s="3" t="n">
        <x:v/>
      </x:c>
      <x:c r="G2175" s="3" t="n">
        <x:v/>
      </x:c>
      <x:c r="H2175" s="3" t="n">
        <x:v>45944</x:v>
      </x:c>
      <x:c r="I2175" s="3" t="n">
        <x:v>43025</x:v>
      </x:c>
      <x:c r="J2175" s="3" t="n">
        <x:v>43564</x:v>
      </x:c>
      <x:c r="K217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6">
      <x:c r="A2176" t="str">
        <x:v>Windows 10 Home and Pro</x:v>
      </x:c>
      <x:c r="B2176" t="str">
        <x:v>Pro Education</x:v>
      </x:c>
      <x:c r="C2176" t="str">
        <x:v>Version 1803</x:v>
      </x:c>
      <x:c r="D2176" t="str">
        <x:v>Modern</x:v>
      </x:c>
      <x:c r="E2176" s="3" t="n">
        <x:v>42214</x:v>
      </x:c>
      <x:c r="F2176" s="3" t="n">
        <x:v/>
      </x:c>
      <x:c r="G2176" s="3" t="n">
        <x:v/>
      </x:c>
      <x:c r="H2176" s="3" t="n">
        <x:v>45944</x:v>
      </x:c>
      <x:c r="I2176" s="3" t="n">
        <x:v>43220</x:v>
      </x:c>
      <x:c r="J2176" s="3" t="n">
        <x:v>43781</x:v>
      </x:c>
      <x:c r="K217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7">
      <x:c r="A2177" t="str">
        <x:v>Windows 10 Home and Pro</x:v>
      </x:c>
      <x:c r="B2177" t="str">
        <x:v>Pro Education</x:v>
      </x:c>
      <x:c r="C2177" t="str">
        <x:v>Version 1809</x:v>
      </x:c>
      <x:c r="D2177" t="str">
        <x:v>Modern</x:v>
      </x:c>
      <x:c r="E2177" s="3" t="n">
        <x:v>42214</x:v>
      </x:c>
      <x:c r="F2177" s="3" t="n">
        <x:v/>
      </x:c>
      <x:c r="G2177" s="3" t="n">
        <x:v/>
      </x:c>
      <x:c r="H2177" s="3" t="n">
        <x:v>45944</x:v>
      </x:c>
      <x:c r="I2177" s="3" t="n">
        <x:v>43417</x:v>
      </x:c>
      <x:c r="J2177" s="3" t="n">
        <x:v>44145</x:v>
      </x:c>
      <x:c r="K217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8">
      <x:c r="A2178" t="str">
        <x:v>Windows 10 Home and Pro</x:v>
      </x:c>
      <x:c r="B2178" t="str">
        <x:v>Pro Education</x:v>
      </x:c>
      <x:c r="C2178" t="str">
        <x:v>Version 1903</x:v>
      </x:c>
      <x:c r="D2178" t="str">
        <x:v>Modern</x:v>
      </x:c>
      <x:c r="E2178" s="3" t="n">
        <x:v>42214</x:v>
      </x:c>
      <x:c r="F2178" s="3" t="n">
        <x:v/>
      </x:c>
      <x:c r="G2178" s="3" t="n">
        <x:v/>
      </x:c>
      <x:c r="H2178" s="3" t="n">
        <x:v>45944</x:v>
      </x:c>
      <x:c r="I2178" s="3" t="n">
        <x:v>43606</x:v>
      </x:c>
      <x:c r="J2178" s="3" t="n">
        <x:v>44173</x:v>
      </x:c>
      <x:c r="K217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9">
      <x:c r="A2179" t="str">
        <x:v>Windows 10 Home and Pro</x:v>
      </x:c>
      <x:c r="B2179" t="str">
        <x:v>Pro Education</x:v>
      </x:c>
      <x:c r="C2179" t="str">
        <x:v>Version 1909</x:v>
      </x:c>
      <x:c r="D2179" t="str">
        <x:v>Modern</x:v>
      </x:c>
      <x:c r="E2179" s="3" t="n">
        <x:v>42214</x:v>
      </x:c>
      <x:c r="F2179" s="3" t="n">
        <x:v/>
      </x:c>
      <x:c r="G2179" s="3" t="n">
        <x:v/>
      </x:c>
      <x:c r="H2179" s="3" t="n">
        <x:v>45944</x:v>
      </x:c>
      <x:c r="I2179" s="3" t="n">
        <x:v>43781</x:v>
      </x:c>
      <x:c r="J2179" s="3" t="n">
        <x:v>44327</x:v>
      </x:c>
      <x:c r="K21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0">
      <x:c r="A2180" t="str">
        <x:v>Windows 10 Home and Pro</x:v>
      </x:c>
      <x:c r="B2180" t="str">
        <x:v>Pro Education</x:v>
      </x:c>
      <x:c r="C2180" t="str">
        <x:v>Version 2004</x:v>
      </x:c>
      <x:c r="D2180" t="str">
        <x:v>Modern</x:v>
      </x:c>
      <x:c r="E2180" s="3" t="n">
        <x:v>42214</x:v>
      </x:c>
      <x:c r="F2180" s="3" t="n">
        <x:v/>
      </x:c>
      <x:c r="G2180" s="3" t="n">
        <x:v/>
      </x:c>
      <x:c r="H2180" s="3" t="n">
        <x:v>45944</x:v>
      </x:c>
      <x:c r="I2180" s="3" t="n">
        <x:v>43978</x:v>
      </x:c>
      <x:c r="J2180" s="3" t="n">
        <x:v>44544</x:v>
      </x:c>
      <x:c r="K21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1">
      <x:c r="A2181" t="str">
        <x:v>Windows 10 Home and Pro</x:v>
      </x:c>
      <x:c r="B2181" t="str">
        <x:v>Pro Education</x:v>
      </x:c>
      <x:c r="C2181" t="str">
        <x:v>Version 20H2</x:v>
      </x:c>
      <x:c r="D2181" t="str">
        <x:v>Modern</x:v>
      </x:c>
      <x:c r="E2181" s="3" t="n">
        <x:v>42214</x:v>
      </x:c>
      <x:c r="F2181" s="3" t="n">
        <x:v/>
      </x:c>
      <x:c r="G2181" s="3" t="n">
        <x:v/>
      </x:c>
      <x:c r="H2181" s="3" t="n">
        <x:v>45944</x:v>
      </x:c>
      <x:c r="I2181" s="3" t="n">
        <x:v>44124</x:v>
      </x:c>
      <x:c r="J2181" s="3" t="n">
        <x:v>44691</x:v>
      </x:c>
      <x:c r="K21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2">
      <x:c r="A2182" t="str">
        <x:v>Windows 10 Home and Pro</x:v>
      </x:c>
      <x:c r="B2182" t="str">
        <x:v>Pro Education</x:v>
      </x:c>
      <x:c r="C2182" t="str">
        <x:v>Version 21H1</x:v>
      </x:c>
      <x:c r="D2182" t="str">
        <x:v>Modern</x:v>
      </x:c>
      <x:c r="E2182" s="3" t="n">
        <x:v>42214</x:v>
      </x:c>
      <x:c r="F2182" s="3" t="n">
        <x:v/>
      </x:c>
      <x:c r="G2182" s="3" t="n">
        <x:v/>
      </x:c>
      <x:c r="H2182" s="3" t="n">
        <x:v>45944</x:v>
      </x:c>
      <x:c r="I2182" s="3" t="n">
        <x:v>44334</x:v>
      </x:c>
      <x:c r="J2182" s="3" t="n">
        <x:v>44908</x:v>
      </x:c>
      <x:c r="K218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3">
      <x:c r="A2183" t="str">
        <x:v>Windows 10 Home and Pro</x:v>
      </x:c>
      <x:c r="B2183" t="str">
        <x:v>Pro Education</x:v>
      </x:c>
      <x:c r="C2183" t="str">
        <x:v>Version 21H2</x:v>
      </x:c>
      <x:c r="D2183" t="str">
        <x:v>Modern</x:v>
      </x:c>
      <x:c r="E2183" s="3" t="n">
        <x:v>42214</x:v>
      </x:c>
      <x:c r="F2183" s="3" t="n">
        <x:v/>
      </x:c>
      <x:c r="G2183" s="3" t="n">
        <x:v/>
      </x:c>
      <x:c r="H2183" s="3" t="n">
        <x:v>45944</x:v>
      </x:c>
      <x:c r="I2183" s="3" t="n">
        <x:v>44516</x:v>
      </x:c>
      <x:c r="J2183" s="3" t="n">
        <x:v>45090</x:v>
      </x:c>
      <x:c r="K218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4">
      <x:c r="A2184" t="str">
        <x:v>Windows 10 Home and Pro</x:v>
      </x:c>
      <x:c r="B2184" t="str">
        <x:v>Pro Education</x:v>
      </x:c>
      <x:c r="C2184" t="str">
        <x:v>Version 22H2</x:v>
      </x:c>
      <x:c r="D2184" t="str">
        <x:v>Modern</x:v>
      </x:c>
      <x:c r="E2184" s="3" t="n">
        <x:v>42214</x:v>
      </x:c>
      <x:c r="F2184" s="3" t="n">
        <x:v/>
      </x:c>
      <x:c r="G2184" s="3" t="n">
        <x:v/>
      </x:c>
      <x:c r="H2184" s="3" t="n">
        <x:v>45944</x:v>
      </x:c>
      <x:c r="I2184" s="3" t="n">
        <x:v>44852</x:v>
      </x:c>
      <x:c r="J2184" s="3" t="n">
        <x:v>45944</x:v>
      </x:c>
      <x:c r="K218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5">
      <x:c r="A2185" t="str">
        <x:v>Windows 10 Home and Pro</x:v>
      </x:c>
      <x:c r="B2185" t="str">
        <x:v>Pro for Workstations</x:v>
      </x:c>
      <x:c r="C2185" t="str">
        <x:v>Version 1507</x:v>
      </x:c>
      <x:c r="D2185" t="str">
        <x:v>Modern</x:v>
      </x:c>
      <x:c r="E2185" s="3" t="n">
        <x:v>42214</x:v>
      </x:c>
      <x:c r="F2185" s="3" t="n">
        <x:v/>
      </x:c>
      <x:c r="G2185" s="3" t="n">
        <x:v/>
      </x:c>
      <x:c r="H2185" s="3" t="n">
        <x:v>45944</x:v>
      </x:c>
      <x:c r="I2185" s="3" t="n">
        <x:v>42214</x:v>
      </x:c>
      <x:c r="J2185" s="3" t="n">
        <x:v>42864</x:v>
      </x:c>
      <x:c r="K218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6">
      <x:c r="A2186" t="str">
        <x:v>Windows 10 Home and Pro</x:v>
      </x:c>
      <x:c r="B2186" t="str">
        <x:v>Pro for Workstations</x:v>
      </x:c>
      <x:c r="C2186" t="str">
        <x:v>Version 1511</x:v>
      </x:c>
      <x:c r="D2186" t="str">
        <x:v>Modern</x:v>
      </x:c>
      <x:c r="E2186" s="3" t="n">
        <x:v>42214</x:v>
      </x:c>
      <x:c r="F2186" s="3" t="n">
        <x:v/>
      </x:c>
      <x:c r="G2186" s="3" t="n">
        <x:v/>
      </x:c>
      <x:c r="H2186" s="3" t="n">
        <x:v>45944</x:v>
      </x:c>
      <x:c r="I2186" s="3" t="n">
        <x:v>42318</x:v>
      </x:c>
      <x:c r="J2186" s="3" t="n">
        <x:v>43018</x:v>
      </x:c>
      <x:c r="K218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7">
      <x:c r="A2187" t="str">
        <x:v>Windows 10 Home and Pro</x:v>
      </x:c>
      <x:c r="B2187" t="str">
        <x:v>Pro for Workstations</x:v>
      </x:c>
      <x:c r="C2187" t="str">
        <x:v>Version 1607</x:v>
      </x:c>
      <x:c r="D2187" t="str">
        <x:v>Modern</x:v>
      </x:c>
      <x:c r="E2187" s="3" t="n">
        <x:v>42214</x:v>
      </x:c>
      <x:c r="F2187" s="3" t="n">
        <x:v/>
      </x:c>
      <x:c r="G2187" s="3" t="n">
        <x:v/>
      </x:c>
      <x:c r="H2187" s="3" t="n">
        <x:v>45944</x:v>
      </x:c>
      <x:c r="I2187" s="3" t="n">
        <x:v>42584</x:v>
      </x:c>
      <x:c r="J2187" s="3" t="n">
        <x:v>43200</x:v>
      </x:c>
      <x:c r="K218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8">
      <x:c r="A2188" t="str">
        <x:v>Windows 10 Home and Pro</x:v>
      </x:c>
      <x:c r="B2188" t="str">
        <x:v>Pro for Workstations</x:v>
      </x:c>
      <x:c r="C2188" t="str">
        <x:v>Version 1703</x:v>
      </x:c>
      <x:c r="D2188" t="str">
        <x:v>Modern</x:v>
      </x:c>
      <x:c r="E2188" s="3" t="n">
        <x:v>42214</x:v>
      </x:c>
      <x:c r="F2188" s="3" t="n">
        <x:v/>
      </x:c>
      <x:c r="G2188" s="3" t="n">
        <x:v/>
      </x:c>
      <x:c r="H2188" s="3" t="n">
        <x:v>45944</x:v>
      </x:c>
      <x:c r="I2188" s="3" t="n">
        <x:v>42836</x:v>
      </x:c>
      <x:c r="J2188" s="3" t="n">
        <x:v>43382</x:v>
      </x:c>
      <x:c r="K218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9">
      <x:c r="A2189" t="str">
        <x:v>Windows 10 Home and Pro</x:v>
      </x:c>
      <x:c r="B2189" t="str">
        <x:v>Pro for Workstations</x:v>
      </x:c>
      <x:c r="C2189" t="str">
        <x:v>Version 1709</x:v>
      </x:c>
      <x:c r="D2189" t="str">
        <x:v>Modern</x:v>
      </x:c>
      <x:c r="E2189" s="3" t="n">
        <x:v>42214</x:v>
      </x:c>
      <x:c r="F2189" s="3" t="n">
        <x:v/>
      </x:c>
      <x:c r="G2189" s="3" t="n">
        <x:v/>
      </x:c>
      <x:c r="H2189" s="3" t="n">
        <x:v>45944</x:v>
      </x:c>
      <x:c r="I2189" s="3" t="n">
        <x:v>43025</x:v>
      </x:c>
      <x:c r="J2189" s="3" t="n">
        <x:v>43564</x:v>
      </x:c>
      <x:c r="K218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0">
      <x:c r="A2190" t="str">
        <x:v>Windows 10 Home and Pro</x:v>
      </x:c>
      <x:c r="B2190" t="str">
        <x:v>Pro for Workstations</x:v>
      </x:c>
      <x:c r="C2190" t="str">
        <x:v>Version 1803</x:v>
      </x:c>
      <x:c r="D2190" t="str">
        <x:v>Modern</x:v>
      </x:c>
      <x:c r="E2190" s="3" t="n">
        <x:v>42214</x:v>
      </x:c>
      <x:c r="F2190" s="3" t="n">
        <x:v/>
      </x:c>
      <x:c r="G2190" s="3" t="n">
        <x:v/>
      </x:c>
      <x:c r="H2190" s="3" t="n">
        <x:v>45944</x:v>
      </x:c>
      <x:c r="I2190" s="3" t="n">
        <x:v>43220</x:v>
      </x:c>
      <x:c r="J2190" s="3" t="n">
        <x:v>43781</x:v>
      </x:c>
      <x:c r="K219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1">
      <x:c r="A2191" t="str">
        <x:v>Windows 10 Home and Pro</x:v>
      </x:c>
      <x:c r="B2191" t="str">
        <x:v>Pro for Workstations</x:v>
      </x:c>
      <x:c r="C2191" t="str">
        <x:v>Version 1809</x:v>
      </x:c>
      <x:c r="D2191" t="str">
        <x:v>Modern</x:v>
      </x:c>
      <x:c r="E2191" s="3" t="n">
        <x:v>42214</x:v>
      </x:c>
      <x:c r="F2191" s="3" t="n">
        <x:v/>
      </x:c>
      <x:c r="G2191" s="3" t="n">
        <x:v/>
      </x:c>
      <x:c r="H2191" s="3" t="n">
        <x:v>45944</x:v>
      </x:c>
      <x:c r="I2191" s="3" t="n">
        <x:v>43417</x:v>
      </x:c>
      <x:c r="J2191" s="3" t="n">
        <x:v>44145</x:v>
      </x:c>
      <x:c r="K219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2">
      <x:c r="A2192" t="str">
        <x:v>Windows 10 Home and Pro</x:v>
      </x:c>
      <x:c r="B2192" t="str">
        <x:v>Pro for Workstations</x:v>
      </x:c>
      <x:c r="C2192" t="str">
        <x:v>Version 1903</x:v>
      </x:c>
      <x:c r="D2192" t="str">
        <x:v>Modern</x:v>
      </x:c>
      <x:c r="E2192" s="3" t="n">
        <x:v>42214</x:v>
      </x:c>
      <x:c r="F2192" s="3" t="n">
        <x:v/>
      </x:c>
      <x:c r="G2192" s="3" t="n">
        <x:v/>
      </x:c>
      <x:c r="H2192" s="3" t="n">
        <x:v>45944</x:v>
      </x:c>
      <x:c r="I2192" s="3" t="n">
        <x:v>43606</x:v>
      </x:c>
      <x:c r="J2192" s="3" t="n">
        <x:v>44173</x:v>
      </x:c>
      <x:c r="K219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3">
      <x:c r="A2193" t="str">
        <x:v>Windows 10 Home and Pro</x:v>
      </x:c>
      <x:c r="B2193" t="str">
        <x:v>Pro for Workstations</x:v>
      </x:c>
      <x:c r="C2193" t="str">
        <x:v>Version 1909</x:v>
      </x:c>
      <x:c r="D2193" t="str">
        <x:v>Modern</x:v>
      </x:c>
      <x:c r="E2193" s="3" t="n">
        <x:v>42214</x:v>
      </x:c>
      <x:c r="F2193" s="3" t="n">
        <x:v/>
      </x:c>
      <x:c r="G2193" s="3" t="n">
        <x:v/>
      </x:c>
      <x:c r="H2193" s="3" t="n">
        <x:v>45944</x:v>
      </x:c>
      <x:c r="I2193" s="3" t="n">
        <x:v>43781</x:v>
      </x:c>
      <x:c r="J2193" s="3" t="n">
        <x:v>44327</x:v>
      </x:c>
      <x:c r="K219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4">
      <x:c r="A2194" t="str">
        <x:v>Windows 10 Home and Pro</x:v>
      </x:c>
      <x:c r="B2194" t="str">
        <x:v>Pro for Workstations</x:v>
      </x:c>
      <x:c r="C2194" t="str">
        <x:v>Version 2004</x:v>
      </x:c>
      <x:c r="D2194" t="str">
        <x:v>Modern</x:v>
      </x:c>
      <x:c r="E2194" s="3" t="n">
        <x:v>42214</x:v>
      </x:c>
      <x:c r="F2194" s="3" t="n">
        <x:v/>
      </x:c>
      <x:c r="G2194" s="3" t="n">
        <x:v/>
      </x:c>
      <x:c r="H2194" s="3" t="n">
        <x:v>45944</x:v>
      </x:c>
      <x:c r="I2194" s="3" t="n">
        <x:v>43978</x:v>
      </x:c>
      <x:c r="J2194" s="3" t="n">
        <x:v>44544</x:v>
      </x:c>
      <x:c r="K219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5">
      <x:c r="A2195" t="str">
        <x:v>Windows 10 Home and Pro</x:v>
      </x:c>
      <x:c r="B2195" t="str">
        <x:v>Pro for Workstations</x:v>
      </x:c>
      <x:c r="C2195" t="str">
        <x:v>Version 20H2</x:v>
      </x:c>
      <x:c r="D2195" t="str">
        <x:v>Modern</x:v>
      </x:c>
      <x:c r="E2195" s="3" t="n">
        <x:v>42214</x:v>
      </x:c>
      <x:c r="F2195" s="3" t="n">
        <x:v/>
      </x:c>
      <x:c r="G2195" s="3" t="n">
        <x:v/>
      </x:c>
      <x:c r="H2195" s="3" t="n">
        <x:v>45944</x:v>
      </x:c>
      <x:c r="I2195" s="3" t="n">
        <x:v>44124</x:v>
      </x:c>
      <x:c r="J2195" s="3" t="n">
        <x:v>44691</x:v>
      </x:c>
      <x:c r="K219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6">
      <x:c r="A2196" t="str">
        <x:v>Windows 10 Home and Pro</x:v>
      </x:c>
      <x:c r="B2196" t="str">
        <x:v>Pro for Workstations</x:v>
      </x:c>
      <x:c r="C2196" t="str">
        <x:v>Version 21H1</x:v>
      </x:c>
      <x:c r="D2196" t="str">
        <x:v>Modern</x:v>
      </x:c>
      <x:c r="E2196" s="3" t="n">
        <x:v>42214</x:v>
      </x:c>
      <x:c r="F2196" s="3" t="n">
        <x:v/>
      </x:c>
      <x:c r="G2196" s="3" t="n">
        <x:v/>
      </x:c>
      <x:c r="H2196" s="3" t="n">
        <x:v>45944</x:v>
      </x:c>
      <x:c r="I2196" s="3" t="n">
        <x:v>44334</x:v>
      </x:c>
      <x:c r="J2196" s="3" t="n">
        <x:v>44908</x:v>
      </x:c>
      <x:c r="K219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7">
      <x:c r="A2197" t="str">
        <x:v>Windows 10 Home and Pro</x:v>
      </x:c>
      <x:c r="B2197" t="str">
        <x:v>Pro for Workstations</x:v>
      </x:c>
      <x:c r="C2197" t="str">
        <x:v>Version 21H2</x:v>
      </x:c>
      <x:c r="D2197" t="str">
        <x:v>Modern</x:v>
      </x:c>
      <x:c r="E2197" s="3" t="n">
        <x:v>42214</x:v>
      </x:c>
      <x:c r="F2197" s="3" t="n">
        <x:v/>
      </x:c>
      <x:c r="G2197" s="3" t="n">
        <x:v/>
      </x:c>
      <x:c r="H2197" s="3" t="n">
        <x:v>45944</x:v>
      </x:c>
      <x:c r="I2197" s="3" t="n">
        <x:v>44516</x:v>
      </x:c>
      <x:c r="J2197" s="3" t="n">
        <x:v>45090</x:v>
      </x:c>
      <x:c r="K219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8">
      <x:c r="A2198" t="str">
        <x:v>Windows 10 Home and Pro</x:v>
      </x:c>
      <x:c r="B2198" t="str">
        <x:v>Pro for Workstations</x:v>
      </x:c>
      <x:c r="C2198" t="str">
        <x:v>Version 22H2</x:v>
      </x:c>
      <x:c r="D2198" t="str">
        <x:v>Modern</x:v>
      </x:c>
      <x:c r="E2198" s="3" t="n">
        <x:v>42214</x:v>
      </x:c>
      <x:c r="F2198" s="3" t="n">
        <x:v/>
      </x:c>
      <x:c r="G2198" s="3" t="n">
        <x:v/>
      </x:c>
      <x:c r="H2198" s="3" t="n">
        <x:v>45944</x:v>
      </x:c>
      <x:c r="I2198" s="3" t="n">
        <x:v>44852</x:v>
      </x:c>
      <x:c r="J2198" s="3" t="n">
        <x:v>45944</x:v>
      </x:c>
      <x:c r="K219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99">
      <x:c r="A2199" t="str">
        <x:v>Windows 10 IoT Core</x:v>
      </x:c>
      <x:c r="B2199" t="str">
        <x:v/>
      </x:c>
      <x:c r="C2199" t="str">
        <x:v>Original Release</x:v>
      </x:c>
      <x:c r="D2199" t="str">
        <x:v>Modern</x:v>
      </x:c>
      <x:c r="E2199" s="3" t="n">
        <x:v>42123</x:v>
      </x:c>
      <x:c r="F2199" s="3" t="n">
        <x:v/>
      </x:c>
      <x:c r="G2199" s="3" t="n">
        <x:v/>
      </x:c>
      <x:c r="H2199" s="3" t="n">
        <x:v>44145</x:v>
      </x:c>
      <x:c r="I2199" s="3" t="n">
        <x:v>42123</x:v>
      </x:c>
      <x:c r="J2199" s="3" t="n">
        <x:v>44145</x:v>
      </x:c>
      <x:c r="K2199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0">
      <x:c r="A2200" t="str">
        <x:v>Windows 10 IoT Core</x:v>
      </x:c>
      <x:c r="B2200" t="str">
        <x:v/>
      </x:c>
      <x:c r="C2200" t="str">
        <x:v>Version 1511</x:v>
      </x:c>
      <x:c r="D2200" t="str">
        <x:v>Modern</x:v>
      </x:c>
      <x:c r="E2200" s="3" t="n">
        <x:v>42123</x:v>
      </x:c>
      <x:c r="F2200" s="3" t="n">
        <x:v/>
      </x:c>
      <x:c r="G2200" s="3" t="n">
        <x:v/>
      </x:c>
      <x:c r="H2200" s="3" t="n">
        <x:v>44145</x:v>
      </x:c>
      <x:c r="I2200" s="3" t="n">
        <x:v>42318</x:v>
      </x:c>
      <x:c r="J2200" s="3" t="n">
        <x:v>43018</x:v>
      </x:c>
      <x:c r="K220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1">
      <x:c r="A2201" t="str">
        <x:v>Windows 10 IoT Core</x:v>
      </x:c>
      <x:c r="B2201" t="str">
        <x:v/>
      </x:c>
      <x:c r="C2201" t="str">
        <x:v>Version 1607</x:v>
      </x:c>
      <x:c r="D2201" t="str">
        <x:v>Modern</x:v>
      </x:c>
      <x:c r="E2201" s="3" t="n">
        <x:v>42123</x:v>
      </x:c>
      <x:c r="F2201" s="3" t="n">
        <x:v/>
      </x:c>
      <x:c r="G2201" s="3" t="n">
        <x:v/>
      </x:c>
      <x:c r="H2201" s="3" t="n">
        <x:v>44145</x:v>
      </x:c>
      <x:c r="I2201" s="3" t="n">
        <x:v>42584</x:v>
      </x:c>
      <x:c r="J2201" s="3" t="n">
        <x:v>43200</x:v>
      </x:c>
      <x:c r="K220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2">
      <x:c r="A2202" t="str">
        <x:v>Windows 10 IoT Core</x:v>
      </x:c>
      <x:c r="B2202" t="str">
        <x:v/>
      </x:c>
      <x:c r="C2202" t="str">
        <x:v>Version 1703</x:v>
      </x:c>
      <x:c r="D2202" t="str">
        <x:v>Modern</x:v>
      </x:c>
      <x:c r="E2202" s="3" t="n">
        <x:v>42123</x:v>
      </x:c>
      <x:c r="F2202" s="3" t="n">
        <x:v/>
      </x:c>
      <x:c r="G2202" s="3" t="n">
        <x:v/>
      </x:c>
      <x:c r="H2202" s="3" t="n">
        <x:v>44145</x:v>
      </x:c>
      <x:c r="I2202" s="3" t="n">
        <x:v>42836</x:v>
      </x:c>
      <x:c r="J2202" s="3" t="n">
        <x:v>43382</x:v>
      </x:c>
      <x:c r="K2202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3">
      <x:c r="A2203" t="str">
        <x:v>Windows 10 IoT Core</x:v>
      </x:c>
      <x:c r="B2203" t="str">
        <x:v/>
      </x:c>
      <x:c r="C2203" t="str">
        <x:v>Version 1709</x:v>
      </x:c>
      <x:c r="D2203" t="str">
        <x:v>Modern</x:v>
      </x:c>
      <x:c r="E2203" s="3" t="n">
        <x:v>42123</x:v>
      </x:c>
      <x:c r="F2203" s="3" t="n">
        <x:v/>
      </x:c>
      <x:c r="G2203" s="3" t="n">
        <x:v/>
      </x:c>
      <x:c r="H2203" s="3" t="n">
        <x:v>44145</x:v>
      </x:c>
      <x:c r="I2203" s="3" t="n">
        <x:v>43025</x:v>
      </x:c>
      <x:c r="J2203" s="3" t="n">
        <x:v>43564</x:v>
      </x:c>
      <x:c r="K2203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4">
      <x:c r="A2204" t="str">
        <x:v>Windows 10 IoT Core</x:v>
      </x:c>
      <x:c r="B2204" t="str">
        <x:v/>
      </x:c>
      <x:c r="C2204" t="str">
        <x:v>Version 1803</x:v>
      </x:c>
      <x:c r="D2204" t="str">
        <x:v>Modern</x:v>
      </x:c>
      <x:c r="E2204" s="3" t="n">
        <x:v>42123</x:v>
      </x:c>
      <x:c r="F2204" s="3" t="n">
        <x:v/>
      </x:c>
      <x:c r="G2204" s="3" t="n">
        <x:v/>
      </x:c>
      <x:c r="H2204" s="3" t="n">
        <x:v>44145</x:v>
      </x:c>
      <x:c r="I2204" s="3" t="n">
        <x:v>43220</x:v>
      </x:c>
      <x:c r="J2204" s="3" t="n">
        <x:v>43781</x:v>
      </x:c>
      <x:c r="K2204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5">
      <x:c r="A2205" t="str">
        <x:v>Windows 10 IoT Core</x:v>
      </x:c>
      <x:c r="B2205" t="str">
        <x:v/>
      </x:c>
      <x:c r="C2205" t="str">
        <x:v>Version 1809</x:v>
      </x:c>
      <x:c r="D2205" t="str">
        <x:v>Modern</x:v>
      </x:c>
      <x:c r="E2205" s="3" t="n">
        <x:v>42123</x:v>
      </x:c>
      <x:c r="F2205" s="3" t="n">
        <x:v/>
      </x:c>
      <x:c r="G2205" s="3" t="n">
        <x:v/>
      </x:c>
      <x:c r="H2205" s="3" t="n">
        <x:v>44145</x:v>
      </x:c>
      <x:c r="I2205" s="3" t="n">
        <x:v>43417</x:v>
      </x:c>
      <x:c r="J2205" s="3" t="n">
        <x:v>44145</x:v>
      </x:c>
      <x:c r="K2205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206">
      <x:c r="A2206" t="str">
        <x:v>Windows 10 IoT Core LTSC</x:v>
      </x:c>
      <x:c r="B2206" t="str">
        <x:v/>
      </x:c>
      <x:c r="C2206" t="str">
        <x:v/>
      </x:c>
      <x:c r="D2206" t="str">
        <x:v>Fixed</x:v>
      </x:c>
      <x:c r="E2206" s="3" t="n">
        <x:v>43417</x:v>
      </x:c>
      <x:c r="F2206" s="3" t="n">
        <x:v>45300</x:v>
      </x:c>
      <x:c r="G2206" s="3" t="n">
        <x:v>47127</x:v>
      </x:c>
      <x:c r="H2206" s="3" t="n">
        <x:v/>
      </x:c>
      <x:c r="I2206" s="3" t="n">
        <x:v/>
      </x:c>
      <x:c r="J2206" s="3" t="n">
        <x:v/>
      </x:c>
      <x:c r="K2206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2207">
      <x:c r="A2207" t="str">
        <x:v>Windows 10 IoT Core Services</x:v>
      </x:c>
      <x:c r="B2207" t="str">
        <x:v/>
      </x:c>
      <x:c r="C2207" t="str">
        <x:v/>
      </x:c>
      <x:c r="D2207" t="str">
        <x:v>Modern</x:v>
      </x:c>
      <x:c r="E2207" s="3" t="n">
        <x:v>43417</x:v>
      </x:c>
      <x:c r="F2207" s="3" t="n">
        <x:v/>
      </x:c>
      <x:c r="G2207" s="3" t="n">
        <x:v/>
      </x:c>
      <x:c r="H2207" s="3" t="n">
        <x:v/>
      </x:c>
      <x:c r="I2207" s="3" t="n">
        <x:v/>
      </x:c>
      <x:c r="J2207" s="3" t="n">
        <x:v/>
      </x:c>
      <x:c r="K2207" t="str">
        <x:f>=HYPERLINK("https://learn.microsoft.com/lifecycle/products/windows-10-iot-core-services?branch=live", "https://learn.microsoft.com/lifecycle/products/windows-10-iot-core-services?branch=live")</x:f>
        <x:v>https://learn.microsoft.com/lifecycle/products/windows-10-iot-core-services?branch=live</x:v>
      </x:c>
    </x:row>
    <x:row r="2208">
      <x:c r="A2208" t="str">
        <x:v>Windows 10 IoT Enterprise</x:v>
      </x:c>
      <x:c r="B2208" t="str">
        <x:v/>
      </x:c>
      <x:c r="C2208" t="str">
        <x:v>Version 1507</x:v>
      </x:c>
      <x:c r="D2208" t="str">
        <x:v>Modern</x:v>
      </x:c>
      <x:c r="E2208" s="3" t="n">
        <x:v>42214</x:v>
      </x:c>
      <x:c r="F2208" s="3" t="n">
        <x:v/>
      </x:c>
      <x:c r="G2208" s="3" t="n">
        <x:v/>
      </x:c>
      <x:c r="H2208" s="3" t="n">
        <x:v>45944</x:v>
      </x:c>
      <x:c r="I2208" s="3" t="n">
        <x:v>42214</x:v>
      </x:c>
      <x:c r="J2208" s="3" t="n">
        <x:v>42864</x:v>
      </x:c>
      <x:c r="K220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9">
      <x:c r="A2209" t="str">
        <x:v>Windows 10 IoT Enterprise</x:v>
      </x:c>
      <x:c r="B2209" t="str">
        <x:v/>
      </x:c>
      <x:c r="C2209" t="str">
        <x:v>Version 1511</x:v>
      </x:c>
      <x:c r="D2209" t="str">
        <x:v>Modern</x:v>
      </x:c>
      <x:c r="E2209" s="3" t="n">
        <x:v>42214</x:v>
      </x:c>
      <x:c r="F2209" s="3" t="n">
        <x:v/>
      </x:c>
      <x:c r="G2209" s="3" t="n">
        <x:v/>
      </x:c>
      <x:c r="H2209" s="3" t="n">
        <x:v>45944</x:v>
      </x:c>
      <x:c r="I2209" s="3" t="n">
        <x:v>42318</x:v>
      </x:c>
      <x:c r="J2209" s="3" t="n">
        <x:v>43018</x:v>
      </x:c>
      <x:c r="K220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0">
      <x:c r="A2210" t="str">
        <x:v>Windows 10 IoT Enterprise</x:v>
      </x:c>
      <x:c r="B2210" t="str">
        <x:v/>
      </x:c>
      <x:c r="C2210" t="str">
        <x:v>Version 1607</x:v>
      </x:c>
      <x:c r="D2210" t="str">
        <x:v>Modern</x:v>
      </x:c>
      <x:c r="E2210" s="3" t="n">
        <x:v>42214</x:v>
      </x:c>
      <x:c r="F2210" s="3" t="n">
        <x:v/>
      </x:c>
      <x:c r="G2210" s="3" t="n">
        <x:v/>
      </x:c>
      <x:c r="H2210" s="3" t="n">
        <x:v>45944</x:v>
      </x:c>
      <x:c r="I2210" s="3" t="n">
        <x:v>42584</x:v>
      </x:c>
      <x:c r="J2210" s="3" t="n">
        <x:v>43564</x:v>
      </x:c>
      <x:c r="K221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1">
      <x:c r="A2211" t="str">
        <x:v>Windows 10 IoT Enterprise</x:v>
      </x:c>
      <x:c r="B2211" t="str">
        <x:v/>
      </x:c>
      <x:c r="C2211" t="str">
        <x:v>Version 1703</x:v>
      </x:c>
      <x:c r="D2211" t="str">
        <x:v>Modern</x:v>
      </x:c>
      <x:c r="E2211" s="3" t="n">
        <x:v>42214</x:v>
      </x:c>
      <x:c r="F2211" s="3" t="n">
        <x:v/>
      </x:c>
      <x:c r="G2211" s="3" t="n">
        <x:v/>
      </x:c>
      <x:c r="H2211" s="3" t="n">
        <x:v>45944</x:v>
      </x:c>
      <x:c r="I2211" s="3" t="n">
        <x:v>42836</x:v>
      </x:c>
      <x:c r="J2211" s="3" t="n">
        <x:v>43746</x:v>
      </x:c>
      <x:c r="K221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2">
      <x:c r="A2212" t="str">
        <x:v>Windows 10 IoT Enterprise</x:v>
      </x:c>
      <x:c r="B2212" t="str">
        <x:v/>
      </x:c>
      <x:c r="C2212" t="str">
        <x:v>Version 1709</x:v>
      </x:c>
      <x:c r="D2212" t="str">
        <x:v>Modern</x:v>
      </x:c>
      <x:c r="E2212" s="3" t="n">
        <x:v>42214</x:v>
      </x:c>
      <x:c r="F2212" s="3" t="n">
        <x:v/>
      </x:c>
      <x:c r="G2212" s="3" t="n">
        <x:v/>
      </x:c>
      <x:c r="H2212" s="3" t="n">
        <x:v>45944</x:v>
      </x:c>
      <x:c r="I2212" s="3" t="n">
        <x:v>43025</x:v>
      </x:c>
      <x:c r="J2212" s="3" t="n">
        <x:v>44117</x:v>
      </x:c>
      <x:c r="K221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3">
      <x:c r="A2213" t="str">
        <x:v>Windows 10 IoT Enterprise</x:v>
      </x:c>
      <x:c r="B2213" t="str">
        <x:v/>
      </x:c>
      <x:c r="C2213" t="str">
        <x:v>Version 1803</x:v>
      </x:c>
      <x:c r="D2213" t="str">
        <x:v>Modern</x:v>
      </x:c>
      <x:c r="E2213" s="3" t="n">
        <x:v>42214</x:v>
      </x:c>
      <x:c r="F2213" s="3" t="n">
        <x:v/>
      </x:c>
      <x:c r="G2213" s="3" t="n">
        <x:v/>
      </x:c>
      <x:c r="H2213" s="3" t="n">
        <x:v>45944</x:v>
      </x:c>
      <x:c r="I2213" s="3" t="n">
        <x:v>43220</x:v>
      </x:c>
      <x:c r="J2213" s="3" t="n">
        <x:v>44327</x:v>
      </x:c>
      <x:c r="K221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4">
      <x:c r="A2214" t="str">
        <x:v>Windows 10 IoT Enterprise</x:v>
      </x:c>
      <x:c r="B2214" t="str">
        <x:v/>
      </x:c>
      <x:c r="C2214" t="str">
        <x:v>Version 1809</x:v>
      </x:c>
      <x:c r="D2214" t="str">
        <x:v>Modern</x:v>
      </x:c>
      <x:c r="E2214" s="3" t="n">
        <x:v>42214</x:v>
      </x:c>
      <x:c r="F2214" s="3" t="n">
        <x:v/>
      </x:c>
      <x:c r="G2214" s="3" t="n">
        <x:v/>
      </x:c>
      <x:c r="H2214" s="3" t="n">
        <x:v>45944</x:v>
      </x:c>
      <x:c r="I2214" s="3" t="n">
        <x:v>43417</x:v>
      </x:c>
      <x:c r="J2214" s="3" t="n">
        <x:v>44327</x:v>
      </x:c>
      <x:c r="K221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5">
      <x:c r="A2215" t="str">
        <x:v>Windows 10 IoT Enterprise</x:v>
      </x:c>
      <x:c r="B2215" t="str">
        <x:v/>
      </x:c>
      <x:c r="C2215" t="str">
        <x:v>Version 1903</x:v>
      </x:c>
      <x:c r="D2215" t="str">
        <x:v>Modern</x:v>
      </x:c>
      <x:c r="E2215" s="3" t="n">
        <x:v>42214</x:v>
      </x:c>
      <x:c r="F2215" s="3" t="n">
        <x:v/>
      </x:c>
      <x:c r="G2215" s="3" t="n">
        <x:v/>
      </x:c>
      <x:c r="H2215" s="3" t="n">
        <x:v>45944</x:v>
      </x:c>
      <x:c r="I2215" s="3" t="n">
        <x:v>43706</x:v>
      </x:c>
      <x:c r="J2215" s="3" t="n">
        <x:v>44173</x:v>
      </x:c>
      <x:c r="K221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6">
      <x:c r="A2216" t="str">
        <x:v>Windows 10 IoT Enterprise</x:v>
      </x:c>
      <x:c r="B2216" t="str">
        <x:v/>
      </x:c>
      <x:c r="C2216" t="str">
        <x:v>Version 1909</x:v>
      </x:c>
      <x:c r="D2216" t="str">
        <x:v>Modern</x:v>
      </x:c>
      <x:c r="E2216" s="3" t="n">
        <x:v>42214</x:v>
      </x:c>
      <x:c r="F2216" s="3" t="n">
        <x:v/>
      </x:c>
      <x:c r="G2216" s="3" t="n">
        <x:v/>
      </x:c>
      <x:c r="H2216" s="3" t="n">
        <x:v>45944</x:v>
      </x:c>
      <x:c r="I2216" s="3" t="n">
        <x:v>43781</x:v>
      </x:c>
      <x:c r="J2216" s="3" t="n">
        <x:v>44691</x:v>
      </x:c>
      <x:c r="K221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7">
      <x:c r="A2217" t="str">
        <x:v>Windows 10 IoT Enterprise</x:v>
      </x:c>
      <x:c r="B2217" t="str">
        <x:v/>
      </x:c>
      <x:c r="C2217" t="str">
        <x:v>Version 2004</x:v>
      </x:c>
      <x:c r="D2217" t="str">
        <x:v>Modern</x:v>
      </x:c>
      <x:c r="E2217" s="3" t="n">
        <x:v>42214</x:v>
      </x:c>
      <x:c r="F2217" s="3" t="n">
        <x:v/>
      </x:c>
      <x:c r="G2217" s="3" t="n">
        <x:v/>
      </x:c>
      <x:c r="H2217" s="3" t="n">
        <x:v>45944</x:v>
      </x:c>
      <x:c r="I2217" s="3" t="n">
        <x:v>43978</x:v>
      </x:c>
      <x:c r="J2217" s="3" t="n">
        <x:v>44544</x:v>
      </x:c>
      <x:c r="K221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8">
      <x:c r="A2218" t="str">
        <x:v>Windows 10 IoT Enterprise</x:v>
      </x:c>
      <x:c r="B2218" t="str">
        <x:v/>
      </x:c>
      <x:c r="C2218" t="str">
        <x:v>Version 20H2</x:v>
      </x:c>
      <x:c r="D2218" t="str">
        <x:v>Modern</x:v>
      </x:c>
      <x:c r="E2218" s="3" t="n">
        <x:v>42214</x:v>
      </x:c>
      <x:c r="F2218" s="3" t="n">
        <x:v/>
      </x:c>
      <x:c r="G2218" s="3" t="n">
        <x:v/>
      </x:c>
      <x:c r="H2218" s="3" t="n">
        <x:v>45944</x:v>
      </x:c>
      <x:c r="I2218" s="3" t="n">
        <x:v>44124</x:v>
      </x:c>
      <x:c r="J2218" s="3" t="n">
        <x:v>45055</x:v>
      </x:c>
      <x:c r="K221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9">
      <x:c r="A2219" t="str">
        <x:v>Windows 10 IoT Enterprise</x:v>
      </x:c>
      <x:c r="B2219" t="str">
        <x:v/>
      </x:c>
      <x:c r="C2219" t="str">
        <x:v>Version 21H1</x:v>
      </x:c>
      <x:c r="D2219" t="str">
        <x:v>Modern</x:v>
      </x:c>
      <x:c r="E2219" s="3" t="n">
        <x:v>42214</x:v>
      </x:c>
      <x:c r="F2219" s="3" t="n">
        <x:v/>
      </x:c>
      <x:c r="G2219" s="3" t="n">
        <x:v/>
      </x:c>
      <x:c r="H2219" s="3" t="n">
        <x:v>45944</x:v>
      </x:c>
      <x:c r="I2219" s="3" t="n">
        <x:v>44334</x:v>
      </x:c>
      <x:c r="J2219" s="3" t="n">
        <x:v>44908</x:v>
      </x:c>
      <x:c r="K221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20">
      <x:c r="A2220" t="str">
        <x:v>Windows 10 IoT Enterprise</x:v>
      </x:c>
      <x:c r="B2220" t="str">
        <x:v/>
      </x:c>
      <x:c r="C2220" t="str">
        <x:v>Version 21H2</x:v>
      </x:c>
      <x:c r="D2220" t="str">
        <x:v>Modern</x:v>
      </x:c>
      <x:c r="E2220" s="3" t="n">
        <x:v>42214</x:v>
      </x:c>
      <x:c r="F2220" s="3" t="n">
        <x:v/>
      </x:c>
      <x:c r="G2220" s="3" t="n">
        <x:v/>
      </x:c>
      <x:c r="H2220" s="3" t="n">
        <x:v>45944</x:v>
      </x:c>
      <x:c r="I2220" s="3" t="n">
        <x:v>44516</x:v>
      </x:c>
      <x:c r="J2220" s="3" t="n">
        <x:v>45454</x:v>
      </x:c>
      <x:c r="K222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21">
      <x:c r="A2221" t="str">
        <x:v>Windows 10 IoT Enterprise</x:v>
      </x:c>
      <x:c r="B2221" t="str">
        <x:v/>
      </x:c>
      <x:c r="C2221" t="str">
        <x:v>Version 22H2</x:v>
      </x:c>
      <x:c r="D2221" t="str">
        <x:v>Modern</x:v>
      </x:c>
      <x:c r="E2221" s="3" t="n">
        <x:v>42214</x:v>
      </x:c>
      <x:c r="F2221" s="3" t="n">
        <x:v/>
      </x:c>
      <x:c r="G2221" s="3" t="n">
        <x:v/>
      </x:c>
      <x:c r="H2221" s="3" t="n">
        <x:v>45944</x:v>
      </x:c>
      <x:c r="I2221" s="3" t="n">
        <x:v>44852</x:v>
      </x:c>
      <x:c r="J2221" s="3" t="n">
        <x:v>45944</x:v>
      </x:c>
      <x:c r="K222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22">
      <x:c r="A2222" t="str">
        <x:v>Windows 10 IoT Enterprise LTSB 2015</x:v>
      </x:c>
      <x:c r="B2222" t="str">
        <x:v/>
      </x:c>
      <x:c r="C2222" t="str">
        <x:v/>
      </x:c>
      <x:c r="D2222" t="str">
        <x:v>Fixed</x:v>
      </x:c>
      <x:c r="E2222" s="3" t="n">
        <x:v>42214</x:v>
      </x:c>
      <x:c r="F2222" s="3" t="n">
        <x:v>44117</x:v>
      </x:c>
      <x:c r="G2222" s="3" t="n">
        <x:v>45944</x:v>
      </x:c>
      <x:c r="H2222" s="3" t="n">
        <x:v/>
      </x:c>
      <x:c r="I2222" s="3" t="n">
        <x:v/>
      </x:c>
      <x:c r="J2222" s="3" t="n">
        <x:v/>
      </x:c>
      <x:c r="K2222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2223">
      <x:c r="A2223" t="str">
        <x:v>Windows 10 IoT Enterprise LTSB 2016</x:v>
      </x:c>
      <x:c r="B2223" t="str">
        <x:v/>
      </x:c>
      <x:c r="C2223" t="str">
        <x:v/>
      </x:c>
      <x:c r="D2223" t="str">
        <x:v>Fixed</x:v>
      </x:c>
      <x:c r="E2223" s="3" t="n">
        <x:v>42584</x:v>
      </x:c>
      <x:c r="F2223" s="3" t="n">
        <x:v>44481</x:v>
      </x:c>
      <x:c r="G2223" s="3" t="n">
        <x:v>46308</x:v>
      </x:c>
      <x:c r="H2223" s="3" t="n">
        <x:v/>
      </x:c>
      <x:c r="I2223" s="3" t="n">
        <x:v/>
      </x:c>
      <x:c r="J2223" s="3" t="n">
        <x:v/>
      </x:c>
      <x:c r="K2223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2224">
      <x:c r="A2224" t="str">
        <x:v>Windows 10 IoT Enterprise LTSC 2019</x:v>
      </x:c>
      <x:c r="B2224" t="str">
        <x:v/>
      </x:c>
      <x:c r="C2224" t="str">
        <x:v/>
      </x:c>
      <x:c r="D2224" t="str">
        <x:v>Fixed</x:v>
      </x:c>
      <x:c r="E2224" s="3" t="n">
        <x:v>43417</x:v>
      </x:c>
      <x:c r="F2224" s="3" t="n">
        <x:v>45300</x:v>
      </x:c>
      <x:c r="G2224" s="3" t="n">
        <x:v>47127</x:v>
      </x:c>
      <x:c r="H2224" s="3" t="n">
        <x:v/>
      </x:c>
      <x:c r="I2224" s="3" t="n">
        <x:v/>
      </x:c>
      <x:c r="J2224" s="3" t="n">
        <x:v/>
      </x:c>
      <x:c r="K2224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2225">
      <x:c r="A2225" t="str">
        <x:v>Windows 10 IoT Enterprise LTSC 2021</x:v>
      </x:c>
      <x:c r="B2225" t="str">
        <x:v/>
      </x:c>
      <x:c r="C2225" t="str">
        <x:v/>
      </x:c>
      <x:c r="D2225" t="str">
        <x:v>Fixed</x:v>
      </x:c>
      <x:c r="E2225" s="3" t="n">
        <x:v>44516</x:v>
      </x:c>
      <x:c r="F2225" s="3" t="n">
        <x:v>46399</x:v>
      </x:c>
      <x:c r="G2225" s="3" t="n">
        <x:v>48226</x:v>
      </x:c>
      <x:c r="H2225" s="3" t="n">
        <x:v/>
      </x:c>
      <x:c r="I2225" s="3" t="n">
        <x:v/>
      </x:c>
      <x:c r="J2225" s="3" t="n">
        <x:v/>
      </x:c>
      <x:c r="K2225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  <x:row r="2226">
      <x:c r="A2226" t="str">
        <x:v>Windows 10 Mobile Enterprise, released in April 2017</x:v>
      </x:c>
      <x:c r="B2226" t="str">
        <x:v/>
      </x:c>
      <x:c r="C2226" t="str">
        <x:v/>
      </x:c>
      <x:c r="D2226" t="str">
        <x:v>Fixed</x:v>
      </x:c>
      <x:c r="E2226" s="3" t="n">
        <x:v>42850</x:v>
      </x:c>
      <x:c r="F2226" s="3" t="n">
        <x:v>43627</x:v>
      </x:c>
      <x:c r="G2226" s="3" t="n">
        <x:v/>
      </x:c>
      <x:c r="H2226" s="3" t="n">
        <x:v/>
      </x:c>
      <x:c r="I2226" s="3" t="n">
        <x:v/>
      </x:c>
      <x:c r="J2226" s="3" t="n">
        <x:v/>
      </x:c>
      <x:c r="K2226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2227">
      <x:c r="A2227" t="str">
        <x:v>Windows 10 Mobile Enterprise, released in August 2016</x:v>
      </x:c>
      <x:c r="B2227" t="str">
        <x:v/>
      </x:c>
      <x:c r="C2227" t="str">
        <x:v/>
      </x:c>
      <x:c r="D2227" t="str">
        <x:v>Fixed</x:v>
      </x:c>
      <x:c r="E2227" s="3" t="n">
        <x:v>42598</x:v>
      </x:c>
      <x:c r="F2227" s="3" t="n">
        <x:v>43382</x:v>
      </x:c>
      <x:c r="G2227" s="3" t="n">
        <x:v/>
      </x:c>
      <x:c r="H2227" s="3" t="n">
        <x:v/>
      </x:c>
      <x:c r="I2227" s="3" t="n">
        <x:v/>
      </x:c>
      <x:c r="J2227" s="3" t="n">
        <x:v/>
      </x:c>
      <x:c r="K2227" t="str">
        <x:f>=HYPERLINK("https://learn.microsoft.com/lifecycle/products/windows-10-mobile-enterprise-released-in-august-2016?branch=live", "https://learn.microsoft.com/lifecycle/products/windows-10-mobile-enterprise-released-in-august-2016?branch=live")</x:f>
        <x:v>https://learn.microsoft.com/lifecycle/products/windows-10-mobile-enterprise-released-in-august-2016?branch=live</x:v>
      </x:c>
    </x:row>
    <x:row r="2228">
      <x:c r="A2228" t="str">
        <x:v>Windows 10 Mobile Enterprise, released in November 2015</x:v>
      </x:c>
      <x:c r="B2228" t="str">
        <x:v/>
      </x:c>
      <x:c r="C2228" t="str">
        <x:v/>
      </x:c>
      <x:c r="D2228" t="str">
        <x:v>Fixed</x:v>
      </x:c>
      <x:c r="E2228" s="3" t="n">
        <x:v>42324</x:v>
      </x:c>
      <x:c r="F2228" s="3" t="n">
        <x:v>43109</x:v>
      </x:c>
      <x:c r="G2228" s="3" t="n">
        <x:v/>
      </x:c>
      <x:c r="H2228" s="3" t="n">
        <x:v/>
      </x:c>
      <x:c r="I2228" s="3" t="n">
        <x:v/>
      </x:c>
      <x:c r="J2228" s="3" t="n">
        <x:v/>
      </x:c>
      <x:c r="K2228" t="str">
        <x:f>=HYPERLINK("https://learn.microsoft.com/lifecycle/products/windows-10-mobile-enterprise-released-in-november-2015?branch=live", "https://learn.microsoft.com/lifecycle/products/windows-10-mobile-enterprise-released-in-november-2015?branch=live")</x:f>
        <x:v>https://learn.microsoft.com/lifecycle/products/windows-10-mobile-enterprise-released-in-november-2015?branch=live</x:v>
      </x:c>
    </x:row>
    <x:row r="2229">
      <x:c r="A2229" t="str">
        <x:v>Windows 10 Mobile Enterprise, released in October 2017</x:v>
      </x:c>
      <x:c r="B2229" t="str">
        <x:v/>
      </x:c>
      <x:c r="C2229" t="str">
        <x:v/>
      </x:c>
      <x:c r="D2229" t="str">
        <x:v>Fixed</x:v>
      </x:c>
      <x:c r="E2229" s="3" t="n">
        <x:v>43025</x:v>
      </x:c>
      <x:c r="F2229" s="3" t="n">
        <x:v>43809</x:v>
      </x:c>
      <x:c r="G2229" s="3" t="n">
        <x:v>43844</x:v>
      </x:c>
      <x:c r="H2229" s="3" t="n">
        <x:v/>
      </x:c>
      <x:c r="I2229" s="3" t="n">
        <x:v/>
      </x:c>
      <x:c r="J2229" s="3" t="n">
        <x:v/>
      </x:c>
      <x:c r="K2229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2230">
      <x:c r="A2230" t="str">
        <x:v>Windows 10 Mobile, released in April 2017</x:v>
      </x:c>
      <x:c r="B2230" t="str">
        <x:v/>
      </x:c>
      <x:c r="C2230" t="str">
        <x:v/>
      </x:c>
      <x:c r="D2230" t="str">
        <x:v>Fixed</x:v>
      </x:c>
      <x:c r="E2230" s="3" t="n">
        <x:v>42850</x:v>
      </x:c>
      <x:c r="F2230" s="3" t="n">
        <x:v>43627</x:v>
      </x:c>
      <x:c r="G2230" s="3" t="n">
        <x:v/>
      </x:c>
      <x:c r="H2230" s="3" t="n">
        <x:v/>
      </x:c>
      <x:c r="I2230" s="3" t="n">
        <x:v/>
      </x:c>
      <x:c r="J2230" s="3" t="n">
        <x:v/>
      </x:c>
      <x:c r="K2230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2231">
      <x:c r="A2231" t="str">
        <x:v>Windows 10 Mobile, released in August 2016</x:v>
      </x:c>
      <x:c r="B2231" t="str">
        <x:v/>
      </x:c>
      <x:c r="C2231" t="str">
        <x:v/>
      </x:c>
      <x:c r="D2231" t="str">
        <x:v>Fixed</x:v>
      </x:c>
      <x:c r="E2231" s="3" t="n">
        <x:v>42598</x:v>
      </x:c>
      <x:c r="F2231" s="3" t="n">
        <x:v>43382</x:v>
      </x:c>
      <x:c r="G2231" s="3" t="n">
        <x:v/>
      </x:c>
      <x:c r="H2231" s="3" t="n">
        <x:v/>
      </x:c>
      <x:c r="I2231" s="3" t="n">
        <x:v/>
      </x:c>
      <x:c r="J2231" s="3" t="n">
        <x:v/>
      </x:c>
      <x:c r="K2231" t="str">
        <x:f>=HYPERLINK("https://learn.microsoft.com/lifecycle/products/windows-10-mobile-released-in-august-2016?branch=live", "https://learn.microsoft.com/lifecycle/products/windows-10-mobile-released-in-august-2016?branch=live")</x:f>
        <x:v>https://learn.microsoft.com/lifecycle/products/windows-10-mobile-released-in-august-2016?branch=live</x:v>
      </x:c>
    </x:row>
    <x:row r="2232">
      <x:c r="A2232" t="str">
        <x:v>Windows 10 Mobile, released in November 2015</x:v>
      </x:c>
      <x:c r="B2232" t="str">
        <x:v/>
      </x:c>
      <x:c r="C2232" t="str">
        <x:v/>
      </x:c>
      <x:c r="D2232" t="str">
        <x:v>Fixed</x:v>
      </x:c>
      <x:c r="E2232" s="3" t="n">
        <x:v>42324</x:v>
      </x:c>
      <x:c r="F2232" s="3" t="n">
        <x:v>43109</x:v>
      </x:c>
      <x:c r="G2232" s="3" t="n">
        <x:v/>
      </x:c>
      <x:c r="H2232" s="3" t="n">
        <x:v/>
      </x:c>
      <x:c r="I2232" s="3" t="n">
        <x:v/>
      </x:c>
      <x:c r="J2232" s="3" t="n">
        <x:v/>
      </x:c>
      <x:c r="K2232" t="str">
        <x:f>=HYPERLINK("https://learn.microsoft.com/lifecycle/products/windows-10-mobile-released-in-november-2015?branch=live", "https://learn.microsoft.com/lifecycle/products/windows-10-mobile-released-in-november-2015?branch=live")</x:f>
        <x:v>https://learn.microsoft.com/lifecycle/products/windows-10-mobile-released-in-november-2015?branch=live</x:v>
      </x:c>
    </x:row>
    <x:row r="2233">
      <x:c r="A2233" t="str">
        <x:v>Windows 10 Mobile, released in October 2017</x:v>
      </x:c>
      <x:c r="B2233" t="str">
        <x:v/>
      </x:c>
      <x:c r="C2233" t="str">
        <x:v>Original Release</x:v>
      </x:c>
      <x:c r="D2233" t="str">
        <x:v>Fixed</x:v>
      </x:c>
      <x:c r="E2233" s="3" t="n">
        <x:v>43025</x:v>
      </x:c>
      <x:c r="F2233" s="3" t="n">
        <x:v>43809</x:v>
      </x:c>
      <x:c r="G2233" s="3" t="n">
        <x:v/>
      </x:c>
      <x:c r="H2233" s="3" t="n">
        <x:v/>
      </x:c>
      <x:c r="I2233" s="3" t="n">
        <x:v>43025</x:v>
      </x:c>
      <x:c r="J2233" s="3" t="n">
        <x:v/>
      </x:c>
      <x:c r="K2233" t="str">
        <x:f>=HYPERLINK("https://learn.microsoft.com/lifecycle/products/windows-10-mobile-released-in-october-2017?branch=live", "https://learn.microsoft.com/lifecycle/products/windows-10-mobile-released-in-october-2017?branch=live")</x:f>
        <x:v>https://learn.microsoft.com/lifecycle/products/windows-10-mobile-released-in-october-2017?branch=live</x:v>
      </x:c>
    </x:row>
    <x:row r="2234">
      <x:c r="A2234" t="str">
        <x:v>Windows 10 Team (Surface Hub)</x:v>
      </x:c>
      <x:c r="B2234" t="str">
        <x:v/>
      </x:c>
      <x:c r="C2234" t="str">
        <x:v/>
      </x:c>
      <x:c r="D2234" t="str">
        <x:v>Fixed</x:v>
      </x:c>
      <x:c r="E2234" s="3" t="n">
        <x:v>42454</x:v>
      </x:c>
      <x:c r="F2234" s="3" t="n">
        <x:v>45944</x:v>
      </x:c>
      <x:c r="G2234" s="3" t="n">
        <x:v/>
      </x:c>
      <x:c r="H2234" s="3" t="n">
        <x:v/>
      </x:c>
      <x:c r="I2234" s="3" t="n">
        <x:v/>
      </x:c>
      <x:c r="J2234" s="3" t="n">
        <x:v/>
      </x:c>
      <x:c r="K2234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2235">
      <x:c r="A2235" t="str">
        <x:v>Windows 11 Enterprise and Education</x:v>
      </x:c>
      <x:c r="B2235" t="str">
        <x:v>Education</x:v>
      </x:c>
      <x:c r="C2235" t="str">
        <x:v>Version 21H2</x:v>
      </x:c>
      <x:c r="D2235" t="str">
        <x:v>Modern</x:v>
      </x:c>
      <x:c r="E2235" s="3" t="n">
        <x:v>44473</x:v>
      </x:c>
      <x:c r="F2235" s="3" t="n">
        <x:v/>
      </x:c>
      <x:c r="G2235" s="3" t="n">
        <x:v/>
      </x:c>
      <x:c r="H2235" s="3" t="n">
        <x:v/>
      </x:c>
      <x:c r="I2235" s="3" t="n">
        <x:v>44473</x:v>
      </x:c>
      <x:c r="J2235" s="3" t="n">
        <x:v>45573</x:v>
      </x:c>
      <x:c r="K223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6">
      <x:c r="A2236" t="str">
        <x:v>Windows 11 Enterprise and Education</x:v>
      </x:c>
      <x:c r="B2236" t="str">
        <x:v>Education</x:v>
      </x:c>
      <x:c r="C2236" t="str">
        <x:v>Version 22H2</x:v>
      </x:c>
      <x:c r="D2236" t="str">
        <x:v>Modern</x:v>
      </x:c>
      <x:c r="E2236" s="3" t="n">
        <x:v>44473</x:v>
      </x:c>
      <x:c r="F2236" s="3" t="n">
        <x:v/>
      </x:c>
      <x:c r="G2236" s="3" t="n">
        <x:v/>
      </x:c>
      <x:c r="H2236" s="3" t="n">
        <x:v/>
      </x:c>
      <x:c r="I2236" s="3" t="n">
        <x:v>44824</x:v>
      </x:c>
      <x:c r="J2236" s="3" t="n">
        <x:v>45944</x:v>
      </x:c>
      <x:c r="K223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7">
      <x:c r="A2237" t="str">
        <x:v>Windows 11 Enterprise and Education</x:v>
      </x:c>
      <x:c r="B2237" t="str">
        <x:v>Education</x:v>
      </x:c>
      <x:c r="C2237" t="str">
        <x:v>Version 23H2</x:v>
      </x:c>
      <x:c r="D2237" t="str">
        <x:v>Modern</x:v>
      </x:c>
      <x:c r="E2237" s="3" t="n">
        <x:v>44473</x:v>
      </x:c>
      <x:c r="F2237" s="3" t="n">
        <x:v/>
      </x:c>
      <x:c r="G2237" s="3" t="n">
        <x:v/>
      </x:c>
      <x:c r="H2237" s="3" t="n">
        <x:v/>
      </x:c>
      <x:c r="I2237" s="3" t="n">
        <x:v>45230</x:v>
      </x:c>
      <x:c r="J2237" s="3" t="n">
        <x:v>46336</x:v>
      </x:c>
      <x:c r="K223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8">
      <x:c r="A2238" t="str">
        <x:v>Windows 11 Enterprise and Education</x:v>
      </x:c>
      <x:c r="B2238" t="str">
        <x:v>Education</x:v>
      </x:c>
      <x:c r="C2238" t="str">
        <x:v>Version 24H2</x:v>
      </x:c>
      <x:c r="D2238" t="str">
        <x:v>Modern</x:v>
      </x:c>
      <x:c r="E2238" s="3" t="n">
        <x:v>44473</x:v>
      </x:c>
      <x:c r="F2238" s="3" t="n">
        <x:v/>
      </x:c>
      <x:c r="G2238" s="3" t="n">
        <x:v/>
      </x:c>
      <x:c r="H2238" s="3" t="n">
        <x:v/>
      </x:c>
      <x:c r="I2238" s="3" t="n">
        <x:v>45566</x:v>
      </x:c>
      <x:c r="J2238" s="3" t="n">
        <x:v>46672</x:v>
      </x:c>
      <x:c r="K223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9">
      <x:c r="A2239" t="str">
        <x:v>Windows 11 Enterprise and Education</x:v>
      </x:c>
      <x:c r="B2239" t="str">
        <x:v>Enterprise</x:v>
      </x:c>
      <x:c r="C2239" t="str">
        <x:v>Version 21H2</x:v>
      </x:c>
      <x:c r="D2239" t="str">
        <x:v>Modern</x:v>
      </x:c>
      <x:c r="E2239" s="3" t="n">
        <x:v>44473</x:v>
      </x:c>
      <x:c r="F2239" s="3" t="n">
        <x:v/>
      </x:c>
      <x:c r="G2239" s="3" t="n">
        <x:v/>
      </x:c>
      <x:c r="H2239" s="3" t="n">
        <x:v/>
      </x:c>
      <x:c r="I2239" s="3" t="n">
        <x:v>44473</x:v>
      </x:c>
      <x:c r="J2239" s="3" t="n">
        <x:v>45573</x:v>
      </x:c>
      <x:c r="K223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0">
      <x:c r="A2240" t="str">
        <x:v>Windows 11 Enterprise and Education</x:v>
      </x:c>
      <x:c r="B2240" t="str">
        <x:v>Enterprise</x:v>
      </x:c>
      <x:c r="C2240" t="str">
        <x:v>Version 22H2</x:v>
      </x:c>
      <x:c r="D2240" t="str">
        <x:v>Modern</x:v>
      </x:c>
      <x:c r="E2240" s="3" t="n">
        <x:v>44473</x:v>
      </x:c>
      <x:c r="F2240" s="3" t="n">
        <x:v/>
      </x:c>
      <x:c r="G2240" s="3" t="n">
        <x:v/>
      </x:c>
      <x:c r="H2240" s="3" t="n">
        <x:v/>
      </x:c>
      <x:c r="I2240" s="3" t="n">
        <x:v>44824</x:v>
      </x:c>
      <x:c r="J2240" s="3" t="n">
        <x:v>45944</x:v>
      </x:c>
      <x:c r="K224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1">
      <x:c r="A2241" t="str">
        <x:v>Windows 11 Enterprise and Education</x:v>
      </x:c>
      <x:c r="B2241" t="str">
        <x:v>Enterprise</x:v>
      </x:c>
      <x:c r="C2241" t="str">
        <x:v>Version 23H2</x:v>
      </x:c>
      <x:c r="D2241" t="str">
        <x:v>Modern</x:v>
      </x:c>
      <x:c r="E2241" s="3" t="n">
        <x:v>44473</x:v>
      </x:c>
      <x:c r="F2241" s="3" t="n">
        <x:v/>
      </x:c>
      <x:c r="G2241" s="3" t="n">
        <x:v/>
      </x:c>
      <x:c r="H2241" s="3" t="n">
        <x:v/>
      </x:c>
      <x:c r="I2241" s="3" t="n">
        <x:v>45230</x:v>
      </x:c>
      <x:c r="J2241" s="3" t="n">
        <x:v>46336</x:v>
      </x:c>
      <x:c r="K224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2">
      <x:c r="A2242" t="str">
        <x:v>Windows 11 Enterprise and Education</x:v>
      </x:c>
      <x:c r="B2242" t="str">
        <x:v>Enterprise</x:v>
      </x:c>
      <x:c r="C2242" t="str">
        <x:v>Version 24H2</x:v>
      </x:c>
      <x:c r="D2242" t="str">
        <x:v>Modern</x:v>
      </x:c>
      <x:c r="E2242" s="3" t="n">
        <x:v>44473</x:v>
      </x:c>
      <x:c r="F2242" s="3" t="n">
        <x:v/>
      </x:c>
      <x:c r="G2242" s="3" t="n">
        <x:v/>
      </x:c>
      <x:c r="H2242" s="3" t="n">
        <x:v/>
      </x:c>
      <x:c r="I2242" s="3" t="n">
        <x:v>45566</x:v>
      </x:c>
      <x:c r="J2242" s="3" t="n">
        <x:v>46672</x:v>
      </x:c>
      <x:c r="K224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3">
      <x:c r="A2243" t="str">
        <x:v>Windows 11 Enterprise and Education</x:v>
      </x:c>
      <x:c r="B2243" t="str">
        <x:v>Enterprise multi-session</x:v>
      </x:c>
      <x:c r="C2243" t="str">
        <x:v>Version 21H2</x:v>
      </x:c>
      <x:c r="D2243" t="str">
        <x:v>Modern</x:v>
      </x:c>
      <x:c r="E2243" s="3" t="n">
        <x:v>44473</x:v>
      </x:c>
      <x:c r="F2243" s="3" t="n">
        <x:v/>
      </x:c>
      <x:c r="G2243" s="3" t="n">
        <x:v/>
      </x:c>
      <x:c r="H2243" s="3" t="n">
        <x:v/>
      </x:c>
      <x:c r="I2243" s="3" t="n">
        <x:v>44473</x:v>
      </x:c>
      <x:c r="J2243" s="3" t="n">
        <x:v>45573</x:v>
      </x:c>
      <x:c r="K224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4">
      <x:c r="A2244" t="str">
        <x:v>Windows 11 Enterprise and Education</x:v>
      </x:c>
      <x:c r="B2244" t="str">
        <x:v>Enterprise multi-session</x:v>
      </x:c>
      <x:c r="C2244" t="str">
        <x:v>Version 22H2</x:v>
      </x:c>
      <x:c r="D2244" t="str">
        <x:v>Modern</x:v>
      </x:c>
      <x:c r="E2244" s="3" t="n">
        <x:v>44473</x:v>
      </x:c>
      <x:c r="F2244" s="3" t="n">
        <x:v/>
      </x:c>
      <x:c r="G2244" s="3" t="n">
        <x:v/>
      </x:c>
      <x:c r="H2244" s="3" t="n">
        <x:v/>
      </x:c>
      <x:c r="I2244" s="3" t="n">
        <x:v>44824</x:v>
      </x:c>
      <x:c r="J2244" s="3" t="n">
        <x:v>45944</x:v>
      </x:c>
      <x:c r="K224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5">
      <x:c r="A2245" t="str">
        <x:v>Windows 11 Enterprise and Education</x:v>
      </x:c>
      <x:c r="B2245" t="str">
        <x:v>Enterprise multi-session</x:v>
      </x:c>
      <x:c r="C2245" t="str">
        <x:v>Version 23H2</x:v>
      </x:c>
      <x:c r="D2245" t="str">
        <x:v>Modern</x:v>
      </x:c>
      <x:c r="E2245" s="3" t="n">
        <x:v>44473</x:v>
      </x:c>
      <x:c r="F2245" s="3" t="n">
        <x:v/>
      </x:c>
      <x:c r="G2245" s="3" t="n">
        <x:v/>
      </x:c>
      <x:c r="H2245" s="3" t="n">
        <x:v/>
      </x:c>
      <x:c r="I2245" s="3" t="n">
        <x:v>45230</x:v>
      </x:c>
      <x:c r="J2245" s="3" t="n">
        <x:v>46336</x:v>
      </x:c>
      <x:c r="K224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6">
      <x:c r="A2246" t="str">
        <x:v>Windows 11 Enterprise and Education</x:v>
      </x:c>
      <x:c r="B2246" t="str">
        <x:v>Enterprise multi-session</x:v>
      </x:c>
      <x:c r="C2246" t="str">
        <x:v>Version 24H2</x:v>
      </x:c>
      <x:c r="D2246" t="str">
        <x:v>Modern</x:v>
      </x:c>
      <x:c r="E2246" s="3" t="n">
        <x:v>44473</x:v>
      </x:c>
      <x:c r="F2246" s="3" t="n">
        <x:v/>
      </x:c>
      <x:c r="G2246" s="3" t="n">
        <x:v/>
      </x:c>
      <x:c r="H2246" s="3" t="n">
        <x:v/>
      </x:c>
      <x:c r="I2246" s="3" t="n">
        <x:v>45566</x:v>
      </x:c>
      <x:c r="J2246" s="3" t="n">
        <x:v>46672</x:v>
      </x:c>
      <x:c r="K224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47">
      <x:c r="A2247" t="str">
        <x:v>Windows 11 Enterprise LTSC 2024</x:v>
      </x:c>
      <x:c r="B2247" t="str">
        <x:v/>
      </x:c>
      <x:c r="C2247" t="str">
        <x:v/>
      </x:c>
      <x:c r="D2247" t="str">
        <x:v>Fixed</x:v>
      </x:c>
      <x:c r="E2247" s="3" t="n">
        <x:v>45566</x:v>
      </x:c>
      <x:c r="F2247" s="3" t="n">
        <x:v>47400</x:v>
      </x:c>
      <x:c r="G2247" s="3" t="n">
        <x:v/>
      </x:c>
      <x:c r="H2247" s="3" t="n">
        <x:v/>
      </x:c>
      <x:c r="I2247" s="3" t="n">
        <x:v/>
      </x:c>
      <x:c r="J2247" s="3" t="n">
        <x:v/>
      </x:c>
      <x:c r="K2247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2248">
      <x:c r="A2248" t="str">
        <x:v>Windows 11 Home and Pro</x:v>
      </x:c>
      <x:c r="B2248" t="str">
        <x:v>Home</x:v>
      </x:c>
      <x:c r="C2248" t="str">
        <x:v>Version 21H2</x:v>
      </x:c>
      <x:c r="D2248" t="str">
        <x:v>Modern</x:v>
      </x:c>
      <x:c r="E2248" s="3" t="n">
        <x:v>44473</x:v>
      </x:c>
      <x:c r="F2248" s="3" t="n">
        <x:v/>
      </x:c>
      <x:c r="G2248" s="3" t="n">
        <x:v/>
      </x:c>
      <x:c r="H2248" s="3" t="n">
        <x:v/>
      </x:c>
      <x:c r="I2248" s="3" t="n">
        <x:v>44473</x:v>
      </x:c>
      <x:c r="J2248" s="3" t="n">
        <x:v>45209</x:v>
      </x:c>
      <x:c r="K224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9">
      <x:c r="A2249" t="str">
        <x:v>Windows 11 Home and Pro</x:v>
      </x:c>
      <x:c r="B2249" t="str">
        <x:v>Home</x:v>
      </x:c>
      <x:c r="C2249" t="str">
        <x:v>Version 22H2</x:v>
      </x:c>
      <x:c r="D2249" t="str">
        <x:v>Modern</x:v>
      </x:c>
      <x:c r="E2249" s="3" t="n">
        <x:v>44473</x:v>
      </x:c>
      <x:c r="F2249" s="3" t="n">
        <x:v/>
      </x:c>
      <x:c r="G2249" s="3" t="n">
        <x:v/>
      </x:c>
      <x:c r="H2249" s="3" t="n">
        <x:v/>
      </x:c>
      <x:c r="I2249" s="3" t="n">
        <x:v>44824</x:v>
      </x:c>
      <x:c r="J2249" s="3" t="n">
        <x:v>45573</x:v>
      </x:c>
      <x:c r="K224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0">
      <x:c r="A2250" t="str">
        <x:v>Windows 11 Home and Pro</x:v>
      </x:c>
      <x:c r="B2250" t="str">
        <x:v>Home</x:v>
      </x:c>
      <x:c r="C2250" t="str">
        <x:v>Version 23H2</x:v>
      </x:c>
      <x:c r="D2250" t="str">
        <x:v>Modern</x:v>
      </x:c>
      <x:c r="E2250" s="3" t="n">
        <x:v>44473</x:v>
      </x:c>
      <x:c r="F2250" s="3" t="n">
        <x:v/>
      </x:c>
      <x:c r="G2250" s="3" t="n">
        <x:v/>
      </x:c>
      <x:c r="H2250" s="3" t="n">
        <x:v/>
      </x:c>
      <x:c r="I2250" s="3" t="n">
        <x:v>45230</x:v>
      </x:c>
      <x:c r="J2250" s="3" t="n">
        <x:v>45972</x:v>
      </x:c>
      <x:c r="K225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1">
      <x:c r="A2251" t="str">
        <x:v>Windows 11 Home and Pro</x:v>
      </x:c>
      <x:c r="B2251" t="str">
        <x:v>Home</x:v>
      </x:c>
      <x:c r="C2251" t="str">
        <x:v>Version 24H2</x:v>
      </x:c>
      <x:c r="D2251" t="str">
        <x:v>Modern</x:v>
      </x:c>
      <x:c r="E2251" s="3" t="n">
        <x:v>44473</x:v>
      </x:c>
      <x:c r="F2251" s="3" t="n">
        <x:v/>
      </x:c>
      <x:c r="G2251" s="3" t="n">
        <x:v/>
      </x:c>
      <x:c r="H2251" s="3" t="n">
        <x:v/>
      </x:c>
      <x:c r="I2251" s="3" t="n">
        <x:v>45566</x:v>
      </x:c>
      <x:c r="J2251" s="3" t="n">
        <x:v>46308</x:v>
      </x:c>
      <x:c r="K225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2">
      <x:c r="A2252" t="str">
        <x:v>Windows 11 Home and Pro</x:v>
      </x:c>
      <x:c r="B2252" t="str">
        <x:v>Pro</x:v>
      </x:c>
      <x:c r="C2252" t="str">
        <x:v>Version 21H2</x:v>
      </x:c>
      <x:c r="D2252" t="str">
        <x:v>Modern</x:v>
      </x:c>
      <x:c r="E2252" s="3" t="n">
        <x:v>44473</x:v>
      </x:c>
      <x:c r="F2252" s="3" t="n">
        <x:v/>
      </x:c>
      <x:c r="G2252" s="3" t="n">
        <x:v/>
      </x:c>
      <x:c r="H2252" s="3" t="n">
        <x:v/>
      </x:c>
      <x:c r="I2252" s="3" t="n">
        <x:v>44473</x:v>
      </x:c>
      <x:c r="J2252" s="3" t="n">
        <x:v>45209</x:v>
      </x:c>
      <x:c r="K225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3">
      <x:c r="A2253" t="str">
        <x:v>Windows 11 Home and Pro</x:v>
      </x:c>
      <x:c r="B2253" t="str">
        <x:v>Pro</x:v>
      </x:c>
      <x:c r="C2253" t="str">
        <x:v>Version 22H2</x:v>
      </x:c>
      <x:c r="D2253" t="str">
        <x:v>Modern</x:v>
      </x:c>
      <x:c r="E2253" s="3" t="n">
        <x:v>44473</x:v>
      </x:c>
      <x:c r="F2253" s="3" t="n">
        <x:v/>
      </x:c>
      <x:c r="G2253" s="3" t="n">
        <x:v/>
      </x:c>
      <x:c r="H2253" s="3" t="n">
        <x:v/>
      </x:c>
      <x:c r="I2253" s="3" t="n">
        <x:v>44824</x:v>
      </x:c>
      <x:c r="J2253" s="3" t="n">
        <x:v>45573</x:v>
      </x:c>
      <x:c r="K225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4">
      <x:c r="A2254" t="str">
        <x:v>Windows 11 Home and Pro</x:v>
      </x:c>
      <x:c r="B2254" t="str">
        <x:v>Pro</x:v>
      </x:c>
      <x:c r="C2254" t="str">
        <x:v>Version 23H2</x:v>
      </x:c>
      <x:c r="D2254" t="str">
        <x:v>Modern</x:v>
      </x:c>
      <x:c r="E2254" s="3" t="n">
        <x:v>44473</x:v>
      </x:c>
      <x:c r="F2254" s="3" t="n">
        <x:v/>
      </x:c>
      <x:c r="G2254" s="3" t="n">
        <x:v/>
      </x:c>
      <x:c r="H2254" s="3" t="n">
        <x:v/>
      </x:c>
      <x:c r="I2254" s="3" t="n">
        <x:v>45230</x:v>
      </x:c>
      <x:c r="J2254" s="3" t="n">
        <x:v>45972</x:v>
      </x:c>
      <x:c r="K225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5">
      <x:c r="A2255" t="str">
        <x:v>Windows 11 Home and Pro</x:v>
      </x:c>
      <x:c r="B2255" t="str">
        <x:v>Pro</x:v>
      </x:c>
      <x:c r="C2255" t="str">
        <x:v>Version 24H2</x:v>
      </x:c>
      <x:c r="D2255" t="str">
        <x:v>Modern</x:v>
      </x:c>
      <x:c r="E2255" s="3" t="n">
        <x:v>44473</x:v>
      </x:c>
      <x:c r="F2255" s="3" t="n">
        <x:v/>
      </x:c>
      <x:c r="G2255" s="3" t="n">
        <x:v/>
      </x:c>
      <x:c r="H2255" s="3" t="n">
        <x:v/>
      </x:c>
      <x:c r="I2255" s="3" t="n">
        <x:v>45566</x:v>
      </x:c>
      <x:c r="J2255" s="3" t="n">
        <x:v>46308</x:v>
      </x:c>
      <x:c r="K225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6">
      <x:c r="A2256" t="str">
        <x:v>Windows 11 Home and Pro</x:v>
      </x:c>
      <x:c r="B2256" t="str">
        <x:v>Pro Education</x:v>
      </x:c>
      <x:c r="C2256" t="str">
        <x:v>Version 21H2</x:v>
      </x:c>
      <x:c r="D2256" t="str">
        <x:v>Modern</x:v>
      </x:c>
      <x:c r="E2256" s="3" t="n">
        <x:v>44473</x:v>
      </x:c>
      <x:c r="F2256" s="3" t="n">
        <x:v/>
      </x:c>
      <x:c r="G2256" s="3" t="n">
        <x:v/>
      </x:c>
      <x:c r="H2256" s="3" t="n">
        <x:v/>
      </x:c>
      <x:c r="I2256" s="3" t="n">
        <x:v>44473</x:v>
      </x:c>
      <x:c r="J2256" s="3" t="n">
        <x:v>45209</x:v>
      </x:c>
      <x:c r="K225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7">
      <x:c r="A2257" t="str">
        <x:v>Windows 11 Home and Pro</x:v>
      </x:c>
      <x:c r="B2257" t="str">
        <x:v>Pro Education</x:v>
      </x:c>
      <x:c r="C2257" t="str">
        <x:v>Version 22H2</x:v>
      </x:c>
      <x:c r="D2257" t="str">
        <x:v>Modern</x:v>
      </x:c>
      <x:c r="E2257" s="3" t="n">
        <x:v>44473</x:v>
      </x:c>
      <x:c r="F2257" s="3" t="n">
        <x:v/>
      </x:c>
      <x:c r="G2257" s="3" t="n">
        <x:v/>
      </x:c>
      <x:c r="H2257" s="3" t="n">
        <x:v/>
      </x:c>
      <x:c r="I2257" s="3" t="n">
        <x:v>44824</x:v>
      </x:c>
      <x:c r="J2257" s="3" t="n">
        <x:v>45573</x:v>
      </x:c>
      <x:c r="K225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8">
      <x:c r="A2258" t="str">
        <x:v>Windows 11 Home and Pro</x:v>
      </x:c>
      <x:c r="B2258" t="str">
        <x:v>Pro Education</x:v>
      </x:c>
      <x:c r="C2258" t="str">
        <x:v>Version 23H2</x:v>
      </x:c>
      <x:c r="D2258" t="str">
        <x:v>Modern</x:v>
      </x:c>
      <x:c r="E2258" s="3" t="n">
        <x:v>44473</x:v>
      </x:c>
      <x:c r="F2258" s="3" t="n">
        <x:v/>
      </x:c>
      <x:c r="G2258" s="3" t="n">
        <x:v/>
      </x:c>
      <x:c r="H2258" s="3" t="n">
        <x:v/>
      </x:c>
      <x:c r="I2258" s="3" t="n">
        <x:v>45230</x:v>
      </x:c>
      <x:c r="J2258" s="3" t="n">
        <x:v>45972</x:v>
      </x:c>
      <x:c r="K225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9">
      <x:c r="A2259" t="str">
        <x:v>Windows 11 Home and Pro</x:v>
      </x:c>
      <x:c r="B2259" t="str">
        <x:v>Pro Education</x:v>
      </x:c>
      <x:c r="C2259" t="str">
        <x:v>Version 24H2</x:v>
      </x:c>
      <x:c r="D2259" t="str">
        <x:v>Modern</x:v>
      </x:c>
      <x:c r="E2259" s="3" t="n">
        <x:v>44473</x:v>
      </x:c>
      <x:c r="F2259" s="3" t="n">
        <x:v/>
      </x:c>
      <x:c r="G2259" s="3" t="n">
        <x:v/>
      </x:c>
      <x:c r="H2259" s="3" t="n">
        <x:v/>
      </x:c>
      <x:c r="I2259" s="3" t="n">
        <x:v>45566</x:v>
      </x:c>
      <x:c r="J2259" s="3" t="n">
        <x:v>46308</x:v>
      </x:c>
      <x:c r="K225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0">
      <x:c r="A2260" t="str">
        <x:v>Windows 11 Home and Pro</x:v>
      </x:c>
      <x:c r="B2260" t="str">
        <x:v>Pro for Workstations</x:v>
      </x:c>
      <x:c r="C2260" t="str">
        <x:v>Version 21H2</x:v>
      </x:c>
      <x:c r="D2260" t="str">
        <x:v>Modern</x:v>
      </x:c>
      <x:c r="E2260" s="3" t="n">
        <x:v>44473</x:v>
      </x:c>
      <x:c r="F2260" s="3" t="n">
        <x:v/>
      </x:c>
      <x:c r="G2260" s="3" t="n">
        <x:v/>
      </x:c>
      <x:c r="H2260" s="3" t="n">
        <x:v/>
      </x:c>
      <x:c r="I2260" s="3" t="n">
        <x:v>44473</x:v>
      </x:c>
      <x:c r="J2260" s="3" t="n">
        <x:v>45209</x:v>
      </x:c>
      <x:c r="K226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1">
      <x:c r="A2261" t="str">
        <x:v>Windows 11 Home and Pro</x:v>
      </x:c>
      <x:c r="B2261" t="str">
        <x:v>Pro for Workstations</x:v>
      </x:c>
      <x:c r="C2261" t="str">
        <x:v>Version 22H2</x:v>
      </x:c>
      <x:c r="D2261" t="str">
        <x:v>Modern</x:v>
      </x:c>
      <x:c r="E2261" s="3" t="n">
        <x:v>44473</x:v>
      </x:c>
      <x:c r="F2261" s="3" t="n">
        <x:v/>
      </x:c>
      <x:c r="G2261" s="3" t="n">
        <x:v/>
      </x:c>
      <x:c r="H2261" s="3" t="n">
        <x:v/>
      </x:c>
      <x:c r="I2261" s="3" t="n">
        <x:v>44824</x:v>
      </x:c>
      <x:c r="J2261" s="3" t="n">
        <x:v>45573</x:v>
      </x:c>
      <x:c r="K226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2">
      <x:c r="A2262" t="str">
        <x:v>Windows 11 Home and Pro</x:v>
      </x:c>
      <x:c r="B2262" t="str">
        <x:v>Pro for Workstations</x:v>
      </x:c>
      <x:c r="C2262" t="str">
        <x:v>Version 23H2</x:v>
      </x:c>
      <x:c r="D2262" t="str">
        <x:v>Modern</x:v>
      </x:c>
      <x:c r="E2262" s="3" t="n">
        <x:v>44473</x:v>
      </x:c>
      <x:c r="F2262" s="3" t="n">
        <x:v/>
      </x:c>
      <x:c r="G2262" s="3" t="n">
        <x:v/>
      </x:c>
      <x:c r="H2262" s="3" t="n">
        <x:v/>
      </x:c>
      <x:c r="I2262" s="3" t="n">
        <x:v>45230</x:v>
      </x:c>
      <x:c r="J2262" s="3" t="n">
        <x:v>45972</x:v>
      </x:c>
      <x:c r="K226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3">
      <x:c r="A2263" t="str">
        <x:v>Windows 11 Home and Pro</x:v>
      </x:c>
      <x:c r="B2263" t="str">
        <x:v>Pro for Workstations</x:v>
      </x:c>
      <x:c r="C2263" t="str">
        <x:v>Version 24H2</x:v>
      </x:c>
      <x:c r="D2263" t="str">
        <x:v>Modern</x:v>
      </x:c>
      <x:c r="E2263" s="3" t="n">
        <x:v>44473</x:v>
      </x:c>
      <x:c r="F2263" s="3" t="n">
        <x:v/>
      </x:c>
      <x:c r="G2263" s="3" t="n">
        <x:v/>
      </x:c>
      <x:c r="H2263" s="3" t="n">
        <x:v/>
      </x:c>
      <x:c r="I2263" s="3" t="n">
        <x:v>45566</x:v>
      </x:c>
      <x:c r="J2263" s="3" t="n">
        <x:v>46308</x:v>
      </x:c>
      <x:c r="K226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4">
      <x:c r="A2264" t="str">
        <x:v>Windows 11 Home and Pro</x:v>
      </x:c>
      <x:c r="B2264" t="str">
        <x:v>SE</x:v>
      </x:c>
      <x:c r="C2264" t="str">
        <x:v>Version 21H2</x:v>
      </x:c>
      <x:c r="D2264" t="str">
        <x:v>Modern</x:v>
      </x:c>
      <x:c r="E2264" s="3" t="n">
        <x:v>44473</x:v>
      </x:c>
      <x:c r="F2264" s="3" t="n">
        <x:v/>
      </x:c>
      <x:c r="G2264" s="3" t="n">
        <x:v/>
      </x:c>
      <x:c r="H2264" s="3" t="n">
        <x:v/>
      </x:c>
      <x:c r="I2264" s="3" t="n">
        <x:v>44473</x:v>
      </x:c>
      <x:c r="J2264" s="3" t="n">
        <x:v>45209</x:v>
      </x:c>
      <x:c r="K226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5">
      <x:c r="A2265" t="str">
        <x:v>Windows 11 Home and Pro</x:v>
      </x:c>
      <x:c r="B2265" t="str">
        <x:v>SE</x:v>
      </x:c>
      <x:c r="C2265" t="str">
        <x:v>Version 22H2</x:v>
      </x:c>
      <x:c r="D2265" t="str">
        <x:v>Modern</x:v>
      </x:c>
      <x:c r="E2265" s="3" t="n">
        <x:v>44473</x:v>
      </x:c>
      <x:c r="F2265" s="3" t="n">
        <x:v/>
      </x:c>
      <x:c r="G2265" s="3" t="n">
        <x:v/>
      </x:c>
      <x:c r="H2265" s="3" t="n">
        <x:v/>
      </x:c>
      <x:c r="I2265" s="3" t="n">
        <x:v>44824</x:v>
      </x:c>
      <x:c r="J2265" s="3" t="n">
        <x:v>45573</x:v>
      </x:c>
      <x:c r="K226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6">
      <x:c r="A2266" t="str">
        <x:v>Windows 11 Home and Pro</x:v>
      </x:c>
      <x:c r="B2266" t="str">
        <x:v>SE</x:v>
      </x:c>
      <x:c r="C2266" t="str">
        <x:v>Version 23H2</x:v>
      </x:c>
      <x:c r="D2266" t="str">
        <x:v>Modern</x:v>
      </x:c>
      <x:c r="E2266" s="3" t="n">
        <x:v>44473</x:v>
      </x:c>
      <x:c r="F2266" s="3" t="n">
        <x:v/>
      </x:c>
      <x:c r="G2266" s="3" t="n">
        <x:v/>
      </x:c>
      <x:c r="H2266" s="3" t="n">
        <x:v/>
      </x:c>
      <x:c r="I2266" s="3" t="n">
        <x:v>45230</x:v>
      </x:c>
      <x:c r="J2266" s="3" t="n">
        <x:v>45972</x:v>
      </x:c>
      <x:c r="K226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7">
      <x:c r="A2267" t="str">
        <x:v>Windows 11 Home and Pro</x:v>
      </x:c>
      <x:c r="B2267" t="str">
        <x:v>SE</x:v>
      </x:c>
      <x:c r="C2267" t="str">
        <x:v>Version 24H2</x:v>
      </x:c>
      <x:c r="D2267" t="str">
        <x:v>Modern</x:v>
      </x:c>
      <x:c r="E2267" s="3" t="n">
        <x:v>44473</x:v>
      </x:c>
      <x:c r="F2267" s="3" t="n">
        <x:v/>
      </x:c>
      <x:c r="G2267" s="3" t="n">
        <x:v/>
      </x:c>
      <x:c r="H2267" s="3" t="n">
        <x:v/>
      </x:c>
      <x:c r="I2267" s="3" t="n">
        <x:v>45566</x:v>
      </x:c>
      <x:c r="J2267" s="3" t="n">
        <x:v>46308</x:v>
      </x:c>
      <x:c r="K226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8">
      <x:c r="A2268" t="str">
        <x:v>Windows 11 IoT Enterprise</x:v>
      </x:c>
      <x:c r="B2268" t="str">
        <x:v/>
      </x:c>
      <x:c r="C2268" t="str">
        <x:v>Version 21H2</x:v>
      </x:c>
      <x:c r="D2268" t="str">
        <x:v>Modern</x:v>
      </x:c>
      <x:c r="E2268" s="3" t="n">
        <x:v>44473</x:v>
      </x:c>
      <x:c r="F2268" s="3" t="n">
        <x:v/>
      </x:c>
      <x:c r="G2268" s="3" t="n">
        <x:v/>
      </x:c>
      <x:c r="H2268" s="3" t="n">
        <x:v/>
      </x:c>
      <x:c r="I2268" s="3" t="n">
        <x:v>44473</x:v>
      </x:c>
      <x:c r="J2268" s="3" t="n">
        <x:v>45573</x:v>
      </x:c>
      <x:c r="K226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69">
      <x:c r="A2269" t="str">
        <x:v>Windows 11 IoT Enterprise</x:v>
      </x:c>
      <x:c r="B2269" t="str">
        <x:v/>
      </x:c>
      <x:c r="C2269" t="str">
        <x:v>Version 22H2</x:v>
      </x:c>
      <x:c r="D2269" t="str">
        <x:v>Modern</x:v>
      </x:c>
      <x:c r="E2269" s="3" t="n">
        <x:v>44473</x:v>
      </x:c>
      <x:c r="F2269" s="3" t="n">
        <x:v/>
      </x:c>
      <x:c r="G2269" s="3" t="n">
        <x:v/>
      </x:c>
      <x:c r="H2269" s="3" t="n">
        <x:v/>
      </x:c>
      <x:c r="I2269" s="3" t="n">
        <x:v>44824</x:v>
      </x:c>
      <x:c r="J2269" s="3" t="n">
        <x:v>45944</x:v>
      </x:c>
      <x:c r="K2269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70">
      <x:c r="A2270" t="str">
        <x:v>Windows 11 IoT Enterprise</x:v>
      </x:c>
      <x:c r="B2270" t="str">
        <x:v/>
      </x:c>
      <x:c r="C2270" t="str">
        <x:v>Version 23H2</x:v>
      </x:c>
      <x:c r="D2270" t="str">
        <x:v>Modern</x:v>
      </x:c>
      <x:c r="E2270" s="3" t="n">
        <x:v>44473</x:v>
      </x:c>
      <x:c r="F2270" s="3" t="n">
        <x:v/>
      </x:c>
      <x:c r="G2270" s="3" t="n">
        <x:v/>
      </x:c>
      <x:c r="H2270" s="3" t="n">
        <x:v/>
      </x:c>
      <x:c r="I2270" s="3" t="n">
        <x:v>45230</x:v>
      </x:c>
      <x:c r="J2270" s="3" t="n">
        <x:v>46336</x:v>
      </x:c>
      <x:c r="K2270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71">
      <x:c r="A2271" t="str">
        <x:v>Windows 11 IoT Enterprise</x:v>
      </x:c>
      <x:c r="B2271" t="str">
        <x:v/>
      </x:c>
      <x:c r="C2271" t="str">
        <x:v>Version 24H2</x:v>
      </x:c>
      <x:c r="D2271" t="str">
        <x:v>Modern</x:v>
      </x:c>
      <x:c r="E2271" s="3" t="n">
        <x:v>44473</x:v>
      </x:c>
      <x:c r="F2271" s="3" t="n">
        <x:v/>
      </x:c>
      <x:c r="G2271" s="3" t="n">
        <x:v/>
      </x:c>
      <x:c r="H2271" s="3" t="n">
        <x:v/>
      </x:c>
      <x:c r="I2271" s="3" t="n">
        <x:v>45566</x:v>
      </x:c>
      <x:c r="J2271" s="3" t="n">
        <x:v>46672</x:v>
      </x:c>
      <x:c r="K2271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72">
      <x:c r="A2272" t="str">
        <x:v>Windows 11 IoT Enterprise LTSC 2024</x:v>
      </x:c>
      <x:c r="B2272" t="str">
        <x:v/>
      </x:c>
      <x:c r="C2272" t="str">
        <x:v/>
      </x:c>
      <x:c r="D2272" t="str">
        <x:v>Fixed</x:v>
      </x:c>
      <x:c r="E2272" s="3" t="n">
        <x:v>45566</x:v>
      </x:c>
      <x:c r="F2272" s="3" t="n">
        <x:v>47400</x:v>
      </x:c>
      <x:c r="G2272" s="3" t="n">
        <x:v>49227</x:v>
      </x:c>
      <x:c r="H2272" s="3" t="n">
        <x:v/>
      </x:c>
      <x:c r="I2272" s="3" t="n">
        <x:v/>
      </x:c>
      <x:c r="J2272" s="3" t="n">
        <x:v/>
      </x:c>
      <x:c r="K2272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  <x:row r="2273">
      <x:c r="A2273" t="str">
        <x:v>Windows 365</x:v>
      </x:c>
      <x:c r="B2273" t="str">
        <x:v>Business</x:v>
      </x:c>
      <x:c r="C2273" t="str">
        <x:v/>
      </x:c>
      <x:c r="D2273" t="str">
        <x:v>Modern</x:v>
      </x:c>
      <x:c r="E2273" s="3" t="n">
        <x:v>44410</x:v>
      </x:c>
      <x:c r="F2273" s="3" t="n">
        <x:v/>
      </x:c>
      <x:c r="G2273" s="3" t="n">
        <x:v/>
      </x:c>
      <x:c r="H2273" s="3" t="n">
        <x:v/>
      </x:c>
      <x:c r="I2273" s="3" t="n">
        <x:v/>
      </x:c>
      <x:c r="J2273" s="3" t="n">
        <x:v/>
      </x:c>
      <x:c r="K2273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274">
      <x:c r="A2274" t="str">
        <x:v>Windows 365</x:v>
      </x:c>
      <x:c r="B2274" t="str">
        <x:v>Enterprise</x:v>
      </x:c>
      <x:c r="C2274" t="str">
        <x:v/>
      </x:c>
      <x:c r="D2274" t="str">
        <x:v>Modern</x:v>
      </x:c>
      <x:c r="E2274" s="3" t="n">
        <x:v>44410</x:v>
      </x:c>
      <x:c r="F2274" s="3" t="n">
        <x:v/>
      </x:c>
      <x:c r="G2274" s="3" t="n">
        <x:v/>
      </x:c>
      <x:c r="H2274" s="3" t="n">
        <x:v/>
      </x:c>
      <x:c r="I2274" s="3" t="n">
        <x:v/>
      </x:c>
      <x:c r="J2274" s="3" t="n">
        <x:v/>
      </x:c>
      <x:c r="K2274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275">
      <x:c r="A2275" t="str">
        <x:v>Windows 7</x:v>
      </x:c>
      <x:c r="B2275" t="str">
        <x:v>Enterprise</x:v>
      </x:c>
      <x:c r="C2275" t="str">
        <x:v>Original Release</x:v>
      </x:c>
      <x:c r="D2275" t="str">
        <x:v>Fixed</x:v>
      </x:c>
      <x:c r="E2275" s="3" t="n">
        <x:v>40108</x:v>
      </x:c>
      <x:c r="F2275" s="3" t="n">
        <x:v>42017</x:v>
      </x:c>
      <x:c r="G2275" s="3" t="n">
        <x:v>43844</x:v>
      </x:c>
      <x:c r="H2275" s="3" t="n">
        <x:v/>
      </x:c>
      <x:c r="I2275" s="3" t="n">
        <x:v>40108</x:v>
      </x:c>
      <x:c r="J2275" s="3" t="n">
        <x:v>41373</x:v>
      </x:c>
      <x:c r="K22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6">
      <x:c r="A2276" t="str">
        <x:v>Windows 7</x:v>
      </x:c>
      <x:c r="B2276" t="str">
        <x:v>Enterprise</x:v>
      </x:c>
      <x:c r="C2276" t="str">
        <x:v>Service Pack 1</x:v>
      </x:c>
      <x:c r="D2276" t="str">
        <x:v>Fixed</x:v>
      </x:c>
      <x:c r="E2276" s="3" t="n">
        <x:v>40108</x:v>
      </x:c>
      <x:c r="F2276" s="3" t="n">
        <x:v>42017</x:v>
      </x:c>
      <x:c r="G2276" s="3" t="n">
        <x:v>43844</x:v>
      </x:c>
      <x:c r="H2276" s="3" t="n">
        <x:v/>
      </x:c>
      <x:c r="I2276" s="3" t="n">
        <x:v>40596</x:v>
      </x:c>
      <x:c r="J2276" s="3" t="n">
        <x:v>43844</x:v>
      </x:c>
      <x:c r="K22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7">
      <x:c r="A2277" t="str">
        <x:v>Windows 7</x:v>
      </x:c>
      <x:c r="B2277" t="str">
        <x:v>Enterprise</x:v>
      </x:c>
      <x:c r="C2277" t="str">
        <x:v>Extended Security Update Year 1*</x:v>
      </x:c>
      <x:c r="D2277" t="str">
        <x:v>Fixed</x:v>
      </x:c>
      <x:c r="E2277" s="3" t="n">
        <x:v>40108</x:v>
      </x:c>
      <x:c r="F2277" s="3" t="n">
        <x:v>42017</x:v>
      </x:c>
      <x:c r="G2277" s="3" t="n">
        <x:v>43844</x:v>
      </x:c>
      <x:c r="H2277" s="3" t="n">
        <x:v/>
      </x:c>
      <x:c r="I2277" s="3" t="n">
        <x:v>43845</x:v>
      </x:c>
      <x:c r="J2277" s="3" t="n">
        <x:v>44208</x:v>
      </x:c>
      <x:c r="K22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8">
      <x:c r="A2278" t="str">
        <x:v>Windows 7</x:v>
      </x:c>
      <x:c r="B2278" t="str">
        <x:v>Enterprise</x:v>
      </x:c>
      <x:c r="C2278" t="str">
        <x:v>Extended Security Update Year 2*</x:v>
      </x:c>
      <x:c r="D2278" t="str">
        <x:v>Fixed</x:v>
      </x:c>
      <x:c r="E2278" s="3" t="n">
        <x:v>40108</x:v>
      </x:c>
      <x:c r="F2278" s="3" t="n">
        <x:v>42017</x:v>
      </x:c>
      <x:c r="G2278" s="3" t="n">
        <x:v>43844</x:v>
      </x:c>
      <x:c r="H2278" s="3" t="n">
        <x:v/>
      </x:c>
      <x:c r="I2278" s="3" t="n">
        <x:v>44209</x:v>
      </x:c>
      <x:c r="J2278" s="3" t="n">
        <x:v>44572</x:v>
      </x:c>
      <x:c r="K227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9">
      <x:c r="A2279" t="str">
        <x:v>Windows 7</x:v>
      </x:c>
      <x:c r="B2279" t="str">
        <x:v>Enterprise</x:v>
      </x:c>
      <x:c r="C2279" t="str">
        <x:v>Extended Security Update Year 3*</x:v>
      </x:c>
      <x:c r="D2279" t="str">
        <x:v>Fixed</x:v>
      </x:c>
      <x:c r="E2279" s="3" t="n">
        <x:v>40108</x:v>
      </x:c>
      <x:c r="F2279" s="3" t="n">
        <x:v>42017</x:v>
      </x:c>
      <x:c r="G2279" s="3" t="n">
        <x:v>43844</x:v>
      </x:c>
      <x:c r="H2279" s="3" t="n">
        <x:v/>
      </x:c>
      <x:c r="I2279" s="3" t="n">
        <x:v>44573</x:v>
      </x:c>
      <x:c r="J2279" s="3" t="n">
        <x:v>44936</x:v>
      </x:c>
      <x:c r="K227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0">
      <x:c r="A2280" t="str">
        <x:v>Windows 7</x:v>
      </x:c>
      <x:c r="B2280" t="str">
        <x:v>Enterprise N</x:v>
      </x:c>
      <x:c r="C2280" t="str">
        <x:v>Original Release</x:v>
      </x:c>
      <x:c r="D2280" t="str">
        <x:v>Fixed</x:v>
      </x:c>
      <x:c r="E2280" s="3" t="n">
        <x:v>40108</x:v>
      </x:c>
      <x:c r="F2280" s="3" t="n">
        <x:v>42017</x:v>
      </x:c>
      <x:c r="G2280" s="3" t="n">
        <x:v>43844</x:v>
      </x:c>
      <x:c r="H2280" s="3" t="n">
        <x:v/>
      </x:c>
      <x:c r="I2280" s="3" t="n">
        <x:v>40108</x:v>
      </x:c>
      <x:c r="J2280" s="3" t="n">
        <x:v>41373</x:v>
      </x:c>
      <x:c r="K228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1">
      <x:c r="A2281" t="str">
        <x:v>Windows 7</x:v>
      </x:c>
      <x:c r="B2281" t="str">
        <x:v>Enterprise N</x:v>
      </x:c>
      <x:c r="C2281" t="str">
        <x:v>Service Pack 1</x:v>
      </x:c>
      <x:c r="D2281" t="str">
        <x:v>Fixed</x:v>
      </x:c>
      <x:c r="E2281" s="3" t="n">
        <x:v>40108</x:v>
      </x:c>
      <x:c r="F2281" s="3" t="n">
        <x:v>42017</x:v>
      </x:c>
      <x:c r="G2281" s="3" t="n">
        <x:v>43844</x:v>
      </x:c>
      <x:c r="H2281" s="3" t="n">
        <x:v/>
      </x:c>
      <x:c r="I2281" s="3" t="n">
        <x:v>40596</x:v>
      </x:c>
      <x:c r="J2281" s="3" t="n">
        <x:v>43844</x:v>
      </x:c>
      <x:c r="K228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2">
      <x:c r="A2282" t="str">
        <x:v>Windows 7</x:v>
      </x:c>
      <x:c r="B2282" t="str">
        <x:v>Enterprise N</x:v>
      </x:c>
      <x:c r="C2282" t="str">
        <x:v>Extended Security Update Year 1*</x:v>
      </x:c>
      <x:c r="D2282" t="str">
        <x:v>Fixed</x:v>
      </x:c>
      <x:c r="E2282" s="3" t="n">
        <x:v>40108</x:v>
      </x:c>
      <x:c r="F2282" s="3" t="n">
        <x:v>42017</x:v>
      </x:c>
      <x:c r="G2282" s="3" t="n">
        <x:v>43844</x:v>
      </x:c>
      <x:c r="H2282" s="3" t="n">
        <x:v/>
      </x:c>
      <x:c r="I2282" s="3" t="n">
        <x:v>43845</x:v>
      </x:c>
      <x:c r="J2282" s="3" t="n">
        <x:v>44208</x:v>
      </x:c>
      <x:c r="K228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3">
      <x:c r="A2283" t="str">
        <x:v>Windows 7</x:v>
      </x:c>
      <x:c r="B2283" t="str">
        <x:v>Enterprise N</x:v>
      </x:c>
      <x:c r="C2283" t="str">
        <x:v>Extended Security Update Year 2*</x:v>
      </x:c>
      <x:c r="D2283" t="str">
        <x:v>Fixed</x:v>
      </x:c>
      <x:c r="E2283" s="3" t="n">
        <x:v>40108</x:v>
      </x:c>
      <x:c r="F2283" s="3" t="n">
        <x:v>42017</x:v>
      </x:c>
      <x:c r="G2283" s="3" t="n">
        <x:v>43844</x:v>
      </x:c>
      <x:c r="H2283" s="3" t="n">
        <x:v/>
      </x:c>
      <x:c r="I2283" s="3" t="n">
        <x:v>44209</x:v>
      </x:c>
      <x:c r="J2283" s="3" t="n">
        <x:v>44572</x:v>
      </x:c>
      <x:c r="K228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4">
      <x:c r="A2284" t="str">
        <x:v>Windows 7</x:v>
      </x:c>
      <x:c r="B2284" t="str">
        <x:v>Enterprise N</x:v>
      </x:c>
      <x:c r="C2284" t="str">
        <x:v>Extended Security Update Year 3*</x:v>
      </x:c>
      <x:c r="D2284" t="str">
        <x:v>Fixed</x:v>
      </x:c>
      <x:c r="E2284" s="3" t="n">
        <x:v>40108</x:v>
      </x:c>
      <x:c r="F2284" s="3" t="n">
        <x:v>42017</x:v>
      </x:c>
      <x:c r="G2284" s="3" t="n">
        <x:v>43844</x:v>
      </x:c>
      <x:c r="H2284" s="3" t="n">
        <x:v/>
      </x:c>
      <x:c r="I2284" s="3" t="n">
        <x:v>44573</x:v>
      </x:c>
      <x:c r="J2284" s="3" t="n">
        <x:v>44936</x:v>
      </x:c>
      <x:c r="K228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5">
      <x:c r="A2285" t="str">
        <x:v>Windows 7</x:v>
      </x:c>
      <x:c r="B2285" t="str">
        <x:v>Home Basic</x:v>
      </x:c>
      <x:c r="C2285" t="str">
        <x:v>Original Release</x:v>
      </x:c>
      <x:c r="D2285" t="str">
        <x:v>Fixed</x:v>
      </x:c>
      <x:c r="E2285" s="3" t="n">
        <x:v>40108</x:v>
      </x:c>
      <x:c r="F2285" s="3" t="n">
        <x:v>42017</x:v>
      </x:c>
      <x:c r="G2285" s="3" t="n">
        <x:v>43844</x:v>
      </x:c>
      <x:c r="H2285" s="3" t="n">
        <x:v/>
      </x:c>
      <x:c r="I2285" s="3" t="n">
        <x:v>40108</x:v>
      </x:c>
      <x:c r="J2285" s="3" t="n">
        <x:v>41373</x:v>
      </x:c>
      <x:c r="K228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6">
      <x:c r="A2286" t="str">
        <x:v>Windows 7</x:v>
      </x:c>
      <x:c r="B2286" t="str">
        <x:v>Home Basic</x:v>
      </x:c>
      <x:c r="C2286" t="str">
        <x:v>Service Pack 1</x:v>
      </x:c>
      <x:c r="D2286" t="str">
        <x:v>Fixed</x:v>
      </x:c>
      <x:c r="E2286" s="3" t="n">
        <x:v>40108</x:v>
      </x:c>
      <x:c r="F2286" s="3" t="n">
        <x:v>42017</x:v>
      </x:c>
      <x:c r="G2286" s="3" t="n">
        <x:v>43844</x:v>
      </x:c>
      <x:c r="H2286" s="3" t="n">
        <x:v/>
      </x:c>
      <x:c r="I2286" s="3" t="n">
        <x:v>40596</x:v>
      </x:c>
      <x:c r="J2286" s="3" t="n">
        <x:v>43844</x:v>
      </x:c>
      <x:c r="K228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7">
      <x:c r="A2287" t="str">
        <x:v>Windows 7</x:v>
      </x:c>
      <x:c r="B2287" t="str">
        <x:v>Home Basic</x:v>
      </x:c>
      <x:c r="C2287" t="str">
        <x:v>Extended Security Update Year 1*</x:v>
      </x:c>
      <x:c r="D2287" t="str">
        <x:v>Fixed</x:v>
      </x:c>
      <x:c r="E2287" s="3" t="n">
        <x:v>40108</x:v>
      </x:c>
      <x:c r="F2287" s="3" t="n">
        <x:v>42017</x:v>
      </x:c>
      <x:c r="G2287" s="3" t="n">
        <x:v>43844</x:v>
      </x:c>
      <x:c r="H2287" s="3" t="n">
        <x:v/>
      </x:c>
      <x:c r="I2287" s="3" t="n">
        <x:v>43845</x:v>
      </x:c>
      <x:c r="J2287" s="3" t="n">
        <x:v>44208</x:v>
      </x:c>
      <x:c r="K228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8">
      <x:c r="A2288" t="str">
        <x:v>Windows 7</x:v>
      </x:c>
      <x:c r="B2288" t="str">
        <x:v>Home Basic</x:v>
      </x:c>
      <x:c r="C2288" t="str">
        <x:v>Extended Security Update Year 2*</x:v>
      </x:c>
      <x:c r="D2288" t="str">
        <x:v>Fixed</x:v>
      </x:c>
      <x:c r="E2288" s="3" t="n">
        <x:v>40108</x:v>
      </x:c>
      <x:c r="F2288" s="3" t="n">
        <x:v>42017</x:v>
      </x:c>
      <x:c r="G2288" s="3" t="n">
        <x:v>43844</x:v>
      </x:c>
      <x:c r="H2288" s="3" t="n">
        <x:v/>
      </x:c>
      <x:c r="I2288" s="3" t="n">
        <x:v>44209</x:v>
      </x:c>
      <x:c r="J2288" s="3" t="n">
        <x:v>44572</x:v>
      </x:c>
      <x:c r="K228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9">
      <x:c r="A2289" t="str">
        <x:v>Windows 7</x:v>
      </x:c>
      <x:c r="B2289" t="str">
        <x:v>Home Basic</x:v>
      </x:c>
      <x:c r="C2289" t="str">
        <x:v>Extended Security Update Year 3*</x:v>
      </x:c>
      <x:c r="D2289" t="str">
        <x:v>Fixed</x:v>
      </x:c>
      <x:c r="E2289" s="3" t="n">
        <x:v>40108</x:v>
      </x:c>
      <x:c r="F2289" s="3" t="n">
        <x:v>42017</x:v>
      </x:c>
      <x:c r="G2289" s="3" t="n">
        <x:v>43844</x:v>
      </x:c>
      <x:c r="H2289" s="3" t="n">
        <x:v/>
      </x:c>
      <x:c r="I2289" s="3" t="n">
        <x:v>44573</x:v>
      </x:c>
      <x:c r="J2289" s="3" t="n">
        <x:v>44936</x:v>
      </x:c>
      <x:c r="K228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0">
      <x:c r="A2290" t="str">
        <x:v>Windows 7</x:v>
      </x:c>
      <x:c r="B2290" t="str">
        <x:v>Home Premium</x:v>
      </x:c>
      <x:c r="C2290" t="str">
        <x:v>Original Release</x:v>
      </x:c>
      <x:c r="D2290" t="str">
        <x:v>Fixed</x:v>
      </x:c>
      <x:c r="E2290" s="3" t="n">
        <x:v>40108</x:v>
      </x:c>
      <x:c r="F2290" s="3" t="n">
        <x:v>42017</x:v>
      </x:c>
      <x:c r="G2290" s="3" t="n">
        <x:v>43844</x:v>
      </x:c>
      <x:c r="H2290" s="3" t="n">
        <x:v/>
      </x:c>
      <x:c r="I2290" s="3" t="n">
        <x:v>40108</x:v>
      </x:c>
      <x:c r="J2290" s="3" t="n">
        <x:v>41373</x:v>
      </x:c>
      <x:c r="K229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1">
      <x:c r="A2291" t="str">
        <x:v>Windows 7</x:v>
      </x:c>
      <x:c r="B2291" t="str">
        <x:v>Home Premium</x:v>
      </x:c>
      <x:c r="C2291" t="str">
        <x:v>Service Pack 1</x:v>
      </x:c>
      <x:c r="D2291" t="str">
        <x:v>Fixed</x:v>
      </x:c>
      <x:c r="E2291" s="3" t="n">
        <x:v>40108</x:v>
      </x:c>
      <x:c r="F2291" s="3" t="n">
        <x:v>42017</x:v>
      </x:c>
      <x:c r="G2291" s="3" t="n">
        <x:v>43844</x:v>
      </x:c>
      <x:c r="H2291" s="3" t="n">
        <x:v/>
      </x:c>
      <x:c r="I2291" s="3" t="n">
        <x:v>40596</x:v>
      </x:c>
      <x:c r="J2291" s="3" t="n">
        <x:v>43844</x:v>
      </x:c>
      <x:c r="K229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2">
      <x:c r="A2292" t="str">
        <x:v>Windows 7</x:v>
      </x:c>
      <x:c r="B2292" t="str">
        <x:v>Home Premium</x:v>
      </x:c>
      <x:c r="C2292" t="str">
        <x:v>Extended Security Update Year 1*</x:v>
      </x:c>
      <x:c r="D2292" t="str">
        <x:v>Fixed</x:v>
      </x:c>
      <x:c r="E2292" s="3" t="n">
        <x:v>40108</x:v>
      </x:c>
      <x:c r="F2292" s="3" t="n">
        <x:v>42017</x:v>
      </x:c>
      <x:c r="G2292" s="3" t="n">
        <x:v>43844</x:v>
      </x:c>
      <x:c r="H2292" s="3" t="n">
        <x:v/>
      </x:c>
      <x:c r="I2292" s="3" t="n">
        <x:v>43845</x:v>
      </x:c>
      <x:c r="J2292" s="3" t="n">
        <x:v>44208</x:v>
      </x:c>
      <x:c r="K229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3">
      <x:c r="A2293" t="str">
        <x:v>Windows 7</x:v>
      </x:c>
      <x:c r="B2293" t="str">
        <x:v>Home Premium</x:v>
      </x:c>
      <x:c r="C2293" t="str">
        <x:v>Extended Security Update Year 2*</x:v>
      </x:c>
      <x:c r="D2293" t="str">
        <x:v>Fixed</x:v>
      </x:c>
      <x:c r="E2293" s="3" t="n">
        <x:v>40108</x:v>
      </x:c>
      <x:c r="F2293" s="3" t="n">
        <x:v>42017</x:v>
      </x:c>
      <x:c r="G2293" s="3" t="n">
        <x:v>43844</x:v>
      </x:c>
      <x:c r="H2293" s="3" t="n">
        <x:v/>
      </x:c>
      <x:c r="I2293" s="3" t="n">
        <x:v>44209</x:v>
      </x:c>
      <x:c r="J2293" s="3" t="n">
        <x:v>44572</x:v>
      </x:c>
      <x:c r="K229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4">
      <x:c r="A2294" t="str">
        <x:v>Windows 7</x:v>
      </x:c>
      <x:c r="B2294" t="str">
        <x:v>Home Premium</x:v>
      </x:c>
      <x:c r="C2294" t="str">
        <x:v>Extended Security Update Year 3*</x:v>
      </x:c>
      <x:c r="D2294" t="str">
        <x:v>Fixed</x:v>
      </x:c>
      <x:c r="E2294" s="3" t="n">
        <x:v>40108</x:v>
      </x:c>
      <x:c r="F2294" s="3" t="n">
        <x:v>42017</x:v>
      </x:c>
      <x:c r="G2294" s="3" t="n">
        <x:v>43844</x:v>
      </x:c>
      <x:c r="H2294" s="3" t="n">
        <x:v/>
      </x:c>
      <x:c r="I2294" s="3" t="n">
        <x:v>44573</x:v>
      </x:c>
      <x:c r="J2294" s="3" t="n">
        <x:v>44936</x:v>
      </x:c>
      <x:c r="K229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5">
      <x:c r="A2295" t="str">
        <x:v>Windows 7</x:v>
      </x:c>
      <x:c r="B2295" t="str">
        <x:v>Home Premium N</x:v>
      </x:c>
      <x:c r="C2295" t="str">
        <x:v>Original Release</x:v>
      </x:c>
      <x:c r="D2295" t="str">
        <x:v>Fixed</x:v>
      </x:c>
      <x:c r="E2295" s="3" t="n">
        <x:v>40108</x:v>
      </x:c>
      <x:c r="F2295" s="3" t="n">
        <x:v>42017</x:v>
      </x:c>
      <x:c r="G2295" s="3" t="n">
        <x:v>43844</x:v>
      </x:c>
      <x:c r="H2295" s="3" t="n">
        <x:v/>
      </x:c>
      <x:c r="I2295" s="3" t="n">
        <x:v>40108</x:v>
      </x:c>
      <x:c r="J2295" s="3" t="n">
        <x:v>41373</x:v>
      </x:c>
      <x:c r="K229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6">
      <x:c r="A2296" t="str">
        <x:v>Windows 7</x:v>
      </x:c>
      <x:c r="B2296" t="str">
        <x:v>Home Premium N</x:v>
      </x:c>
      <x:c r="C2296" t="str">
        <x:v>Service Pack 1</x:v>
      </x:c>
      <x:c r="D2296" t="str">
        <x:v>Fixed</x:v>
      </x:c>
      <x:c r="E2296" s="3" t="n">
        <x:v>40108</x:v>
      </x:c>
      <x:c r="F2296" s="3" t="n">
        <x:v>42017</x:v>
      </x:c>
      <x:c r="G2296" s="3" t="n">
        <x:v>43844</x:v>
      </x:c>
      <x:c r="H2296" s="3" t="n">
        <x:v/>
      </x:c>
      <x:c r="I2296" s="3" t="n">
        <x:v>40596</x:v>
      </x:c>
      <x:c r="J2296" s="3" t="n">
        <x:v>43844</x:v>
      </x:c>
      <x:c r="K229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7">
      <x:c r="A2297" t="str">
        <x:v>Windows 7</x:v>
      </x:c>
      <x:c r="B2297" t="str">
        <x:v>Home Premium N</x:v>
      </x:c>
      <x:c r="C2297" t="str">
        <x:v>Extended Security Update Year 1*</x:v>
      </x:c>
      <x:c r="D2297" t="str">
        <x:v>Fixed</x:v>
      </x:c>
      <x:c r="E2297" s="3" t="n">
        <x:v>40108</x:v>
      </x:c>
      <x:c r="F2297" s="3" t="n">
        <x:v>42017</x:v>
      </x:c>
      <x:c r="G2297" s="3" t="n">
        <x:v>43844</x:v>
      </x:c>
      <x:c r="H2297" s="3" t="n">
        <x:v/>
      </x:c>
      <x:c r="I2297" s="3" t="n">
        <x:v>43845</x:v>
      </x:c>
      <x:c r="J2297" s="3" t="n">
        <x:v>44208</x:v>
      </x:c>
      <x:c r="K229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8">
      <x:c r="A2298" t="str">
        <x:v>Windows 7</x:v>
      </x:c>
      <x:c r="B2298" t="str">
        <x:v>Home Premium N</x:v>
      </x:c>
      <x:c r="C2298" t="str">
        <x:v>Extended Security Update Year 2*</x:v>
      </x:c>
      <x:c r="D2298" t="str">
        <x:v>Fixed</x:v>
      </x:c>
      <x:c r="E2298" s="3" t="n">
        <x:v>40108</x:v>
      </x:c>
      <x:c r="F2298" s="3" t="n">
        <x:v>42017</x:v>
      </x:c>
      <x:c r="G2298" s="3" t="n">
        <x:v>43844</x:v>
      </x:c>
      <x:c r="H2298" s="3" t="n">
        <x:v/>
      </x:c>
      <x:c r="I2298" s="3" t="n">
        <x:v>44209</x:v>
      </x:c>
      <x:c r="J2298" s="3" t="n">
        <x:v>44572</x:v>
      </x:c>
      <x:c r="K229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9">
      <x:c r="A2299" t="str">
        <x:v>Windows 7</x:v>
      </x:c>
      <x:c r="B2299" t="str">
        <x:v>Home Premium N</x:v>
      </x:c>
      <x:c r="C2299" t="str">
        <x:v>Extended Security Update Year 3*</x:v>
      </x:c>
      <x:c r="D2299" t="str">
        <x:v>Fixed</x:v>
      </x:c>
      <x:c r="E2299" s="3" t="n">
        <x:v>40108</x:v>
      </x:c>
      <x:c r="F2299" s="3" t="n">
        <x:v>42017</x:v>
      </x:c>
      <x:c r="G2299" s="3" t="n">
        <x:v>43844</x:v>
      </x:c>
      <x:c r="H2299" s="3" t="n">
        <x:v/>
      </x:c>
      <x:c r="I2299" s="3" t="n">
        <x:v>44573</x:v>
      </x:c>
      <x:c r="J2299" s="3" t="n">
        <x:v>44936</x:v>
      </x:c>
      <x:c r="K229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0">
      <x:c r="A2300" t="str">
        <x:v>Windows 7</x:v>
      </x:c>
      <x:c r="B2300" t="str">
        <x:v>Professional</x:v>
      </x:c>
      <x:c r="C2300" t="str">
        <x:v>Original Release</x:v>
      </x:c>
      <x:c r="D2300" t="str">
        <x:v>Fixed</x:v>
      </x:c>
      <x:c r="E2300" s="3" t="n">
        <x:v>40108</x:v>
      </x:c>
      <x:c r="F2300" s="3" t="n">
        <x:v>42017</x:v>
      </x:c>
      <x:c r="G2300" s="3" t="n">
        <x:v>43844</x:v>
      </x:c>
      <x:c r="H2300" s="3" t="n">
        <x:v/>
      </x:c>
      <x:c r="I2300" s="3" t="n">
        <x:v>40108</x:v>
      </x:c>
      <x:c r="J2300" s="3" t="n">
        <x:v>41373</x:v>
      </x:c>
      <x:c r="K230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1">
      <x:c r="A2301" t="str">
        <x:v>Windows 7</x:v>
      </x:c>
      <x:c r="B2301" t="str">
        <x:v>Professional</x:v>
      </x:c>
      <x:c r="C2301" t="str">
        <x:v>Service Pack 1</x:v>
      </x:c>
      <x:c r="D2301" t="str">
        <x:v>Fixed</x:v>
      </x:c>
      <x:c r="E2301" s="3" t="n">
        <x:v>40108</x:v>
      </x:c>
      <x:c r="F2301" s="3" t="n">
        <x:v>42017</x:v>
      </x:c>
      <x:c r="G2301" s="3" t="n">
        <x:v>43844</x:v>
      </x:c>
      <x:c r="H2301" s="3" t="n">
        <x:v/>
      </x:c>
      <x:c r="I2301" s="3" t="n">
        <x:v>40596</x:v>
      </x:c>
      <x:c r="J2301" s="3" t="n">
        <x:v>43844</x:v>
      </x:c>
      <x:c r="K230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2">
      <x:c r="A2302" t="str">
        <x:v>Windows 7</x:v>
      </x:c>
      <x:c r="B2302" t="str">
        <x:v>Professional</x:v>
      </x:c>
      <x:c r="C2302" t="str">
        <x:v>Extended Security Update Year 1*</x:v>
      </x:c>
      <x:c r="D2302" t="str">
        <x:v>Fixed</x:v>
      </x:c>
      <x:c r="E2302" s="3" t="n">
        <x:v>40108</x:v>
      </x:c>
      <x:c r="F2302" s="3" t="n">
        <x:v>42017</x:v>
      </x:c>
      <x:c r="G2302" s="3" t="n">
        <x:v>43844</x:v>
      </x:c>
      <x:c r="H2302" s="3" t="n">
        <x:v/>
      </x:c>
      <x:c r="I2302" s="3" t="n">
        <x:v>43845</x:v>
      </x:c>
      <x:c r="J2302" s="3" t="n">
        <x:v>44208</x:v>
      </x:c>
      <x:c r="K230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3">
      <x:c r="A2303" t="str">
        <x:v>Windows 7</x:v>
      </x:c>
      <x:c r="B2303" t="str">
        <x:v>Professional</x:v>
      </x:c>
      <x:c r="C2303" t="str">
        <x:v>Extended Security Update Year 2*</x:v>
      </x:c>
      <x:c r="D2303" t="str">
        <x:v>Fixed</x:v>
      </x:c>
      <x:c r="E2303" s="3" t="n">
        <x:v>40108</x:v>
      </x:c>
      <x:c r="F2303" s="3" t="n">
        <x:v>42017</x:v>
      </x:c>
      <x:c r="G2303" s="3" t="n">
        <x:v>43844</x:v>
      </x:c>
      <x:c r="H2303" s="3" t="n">
        <x:v/>
      </x:c>
      <x:c r="I2303" s="3" t="n">
        <x:v>44209</x:v>
      </x:c>
      <x:c r="J2303" s="3" t="n">
        <x:v>44572</x:v>
      </x:c>
      <x:c r="K230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4">
      <x:c r="A2304" t="str">
        <x:v>Windows 7</x:v>
      </x:c>
      <x:c r="B2304" t="str">
        <x:v>Professional</x:v>
      </x:c>
      <x:c r="C2304" t="str">
        <x:v>Extended Security Update Year 3*</x:v>
      </x:c>
      <x:c r="D2304" t="str">
        <x:v>Fixed</x:v>
      </x:c>
      <x:c r="E2304" s="3" t="n">
        <x:v>40108</x:v>
      </x:c>
      <x:c r="F2304" s="3" t="n">
        <x:v>42017</x:v>
      </x:c>
      <x:c r="G2304" s="3" t="n">
        <x:v>43844</x:v>
      </x:c>
      <x:c r="H2304" s="3" t="n">
        <x:v/>
      </x:c>
      <x:c r="I2304" s="3" t="n">
        <x:v>44573</x:v>
      </x:c>
      <x:c r="J2304" s="3" t="n">
        <x:v>44936</x:v>
      </x:c>
      <x:c r="K230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5">
      <x:c r="A2305" t="str">
        <x:v>Windows 7</x:v>
      </x:c>
      <x:c r="B2305" t="str">
        <x:v>Professional for Embedded Systems</x:v>
      </x:c>
      <x:c r="C2305" t="str">
        <x:v>Original Release</x:v>
      </x:c>
      <x:c r="D2305" t="str">
        <x:v>Fixed</x:v>
      </x:c>
      <x:c r="E2305" s="3" t="n">
        <x:v>40108</x:v>
      </x:c>
      <x:c r="F2305" s="3" t="n">
        <x:v>42017</x:v>
      </x:c>
      <x:c r="G2305" s="3" t="n">
        <x:v>43844</x:v>
      </x:c>
      <x:c r="H2305" s="3" t="n">
        <x:v/>
      </x:c>
      <x:c r="I2305" s="3" t="n">
        <x:v>40108</x:v>
      </x:c>
      <x:c r="J2305" s="3" t="n">
        <x:v>41373</x:v>
      </x:c>
      <x:c r="K230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6">
      <x:c r="A2306" t="str">
        <x:v>Windows 7</x:v>
      </x:c>
      <x:c r="B2306" t="str">
        <x:v>Professional for Embedded Systems</x:v>
      </x:c>
      <x:c r="C2306" t="str">
        <x:v>Service Pack 1</x:v>
      </x:c>
      <x:c r="D2306" t="str">
        <x:v>Fixed</x:v>
      </x:c>
      <x:c r="E2306" s="3" t="n">
        <x:v>40108</x:v>
      </x:c>
      <x:c r="F2306" s="3" t="n">
        <x:v>42017</x:v>
      </x:c>
      <x:c r="G2306" s="3" t="n">
        <x:v>43844</x:v>
      </x:c>
      <x:c r="H2306" s="3" t="n">
        <x:v/>
      </x:c>
      <x:c r="I2306" s="3" t="n">
        <x:v>40596</x:v>
      </x:c>
      <x:c r="J2306" s="3" t="n">
        <x:v>43844</x:v>
      </x:c>
      <x:c r="K230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7">
      <x:c r="A2307" t="str">
        <x:v>Windows 7</x:v>
      </x:c>
      <x:c r="B2307" t="str">
        <x:v>Professional for Embedded Systems</x:v>
      </x:c>
      <x:c r="C2307" t="str">
        <x:v>Extended Security Update Year 1*</x:v>
      </x:c>
      <x:c r="D2307" t="str">
        <x:v>Fixed</x:v>
      </x:c>
      <x:c r="E2307" s="3" t="n">
        <x:v>40108</x:v>
      </x:c>
      <x:c r="F2307" s="3" t="n">
        <x:v>42017</x:v>
      </x:c>
      <x:c r="G2307" s="3" t="n">
        <x:v>43844</x:v>
      </x:c>
      <x:c r="H2307" s="3" t="n">
        <x:v/>
      </x:c>
      <x:c r="I2307" s="3" t="n">
        <x:v>43845</x:v>
      </x:c>
      <x:c r="J2307" s="3" t="n">
        <x:v>44208</x:v>
      </x:c>
      <x:c r="K230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8">
      <x:c r="A2308" t="str">
        <x:v>Windows 7</x:v>
      </x:c>
      <x:c r="B2308" t="str">
        <x:v>Professional for Embedded Systems</x:v>
      </x:c>
      <x:c r="C2308" t="str">
        <x:v>Extended Security Update Year 2*</x:v>
      </x:c>
      <x:c r="D2308" t="str">
        <x:v>Fixed</x:v>
      </x:c>
      <x:c r="E2308" s="3" t="n">
        <x:v>40108</x:v>
      </x:c>
      <x:c r="F2308" s="3" t="n">
        <x:v>42017</x:v>
      </x:c>
      <x:c r="G2308" s="3" t="n">
        <x:v>43844</x:v>
      </x:c>
      <x:c r="H2308" s="3" t="n">
        <x:v/>
      </x:c>
      <x:c r="I2308" s="3" t="n">
        <x:v>44209</x:v>
      </x:c>
      <x:c r="J2308" s="3" t="n">
        <x:v>44572</x:v>
      </x:c>
      <x:c r="K230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9">
      <x:c r="A2309" t="str">
        <x:v>Windows 7</x:v>
      </x:c>
      <x:c r="B2309" t="str">
        <x:v>Professional for Embedded Systems</x:v>
      </x:c>
      <x:c r="C2309" t="str">
        <x:v>Extended Security Update Year 3*</x:v>
      </x:c>
      <x:c r="D2309" t="str">
        <x:v>Fixed</x:v>
      </x:c>
      <x:c r="E2309" s="3" t="n">
        <x:v>40108</x:v>
      </x:c>
      <x:c r="F2309" s="3" t="n">
        <x:v>42017</x:v>
      </x:c>
      <x:c r="G2309" s="3" t="n">
        <x:v>43844</x:v>
      </x:c>
      <x:c r="H2309" s="3" t="n">
        <x:v/>
      </x:c>
      <x:c r="I2309" s="3" t="n">
        <x:v>44573</x:v>
      </x:c>
      <x:c r="J2309" s="3" t="n">
        <x:v>44936</x:v>
      </x:c>
      <x:c r="K230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0">
      <x:c r="A2310" t="str">
        <x:v>Windows 7</x:v>
      </x:c>
      <x:c r="B2310" t="str">
        <x:v>Professional N</x:v>
      </x:c>
      <x:c r="C2310" t="str">
        <x:v>Original Release</x:v>
      </x:c>
      <x:c r="D2310" t="str">
        <x:v>Fixed</x:v>
      </x:c>
      <x:c r="E2310" s="3" t="n">
        <x:v>40108</x:v>
      </x:c>
      <x:c r="F2310" s="3" t="n">
        <x:v>42017</x:v>
      </x:c>
      <x:c r="G2310" s="3" t="n">
        <x:v>43844</x:v>
      </x:c>
      <x:c r="H2310" s="3" t="n">
        <x:v/>
      </x:c>
      <x:c r="I2310" s="3" t="n">
        <x:v>40108</x:v>
      </x:c>
      <x:c r="J2310" s="3" t="n">
        <x:v>41373</x:v>
      </x:c>
      <x:c r="K231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1">
      <x:c r="A2311" t="str">
        <x:v>Windows 7</x:v>
      </x:c>
      <x:c r="B2311" t="str">
        <x:v>Professional N</x:v>
      </x:c>
      <x:c r="C2311" t="str">
        <x:v>Service Pack 1</x:v>
      </x:c>
      <x:c r="D2311" t="str">
        <x:v>Fixed</x:v>
      </x:c>
      <x:c r="E2311" s="3" t="n">
        <x:v>40108</x:v>
      </x:c>
      <x:c r="F2311" s="3" t="n">
        <x:v>42017</x:v>
      </x:c>
      <x:c r="G2311" s="3" t="n">
        <x:v>43844</x:v>
      </x:c>
      <x:c r="H2311" s="3" t="n">
        <x:v/>
      </x:c>
      <x:c r="I2311" s="3" t="n">
        <x:v>40596</x:v>
      </x:c>
      <x:c r="J2311" s="3" t="n">
        <x:v>43844</x:v>
      </x:c>
      <x:c r="K231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2">
      <x:c r="A2312" t="str">
        <x:v>Windows 7</x:v>
      </x:c>
      <x:c r="B2312" t="str">
        <x:v>Professional N</x:v>
      </x:c>
      <x:c r="C2312" t="str">
        <x:v>Extended Security Update Year 1*</x:v>
      </x:c>
      <x:c r="D2312" t="str">
        <x:v>Fixed</x:v>
      </x:c>
      <x:c r="E2312" s="3" t="n">
        <x:v>40108</x:v>
      </x:c>
      <x:c r="F2312" s="3" t="n">
        <x:v>42017</x:v>
      </x:c>
      <x:c r="G2312" s="3" t="n">
        <x:v>43844</x:v>
      </x:c>
      <x:c r="H2312" s="3" t="n">
        <x:v/>
      </x:c>
      <x:c r="I2312" s="3" t="n">
        <x:v>43845</x:v>
      </x:c>
      <x:c r="J2312" s="3" t="n">
        <x:v>44208</x:v>
      </x:c>
      <x:c r="K231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3">
      <x:c r="A2313" t="str">
        <x:v>Windows 7</x:v>
      </x:c>
      <x:c r="B2313" t="str">
        <x:v>Professional N</x:v>
      </x:c>
      <x:c r="C2313" t="str">
        <x:v>Extended Security Update Year 2*</x:v>
      </x:c>
      <x:c r="D2313" t="str">
        <x:v>Fixed</x:v>
      </x:c>
      <x:c r="E2313" s="3" t="n">
        <x:v>40108</x:v>
      </x:c>
      <x:c r="F2313" s="3" t="n">
        <x:v>42017</x:v>
      </x:c>
      <x:c r="G2313" s="3" t="n">
        <x:v>43844</x:v>
      </x:c>
      <x:c r="H2313" s="3" t="n">
        <x:v/>
      </x:c>
      <x:c r="I2313" s="3" t="n">
        <x:v>44209</x:v>
      </x:c>
      <x:c r="J2313" s="3" t="n">
        <x:v>44572</x:v>
      </x:c>
      <x:c r="K231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4">
      <x:c r="A2314" t="str">
        <x:v>Windows 7</x:v>
      </x:c>
      <x:c r="B2314" t="str">
        <x:v>Professional N</x:v>
      </x:c>
      <x:c r="C2314" t="str">
        <x:v>Extended Security Update Year 3*</x:v>
      </x:c>
      <x:c r="D2314" t="str">
        <x:v>Fixed</x:v>
      </x:c>
      <x:c r="E2314" s="3" t="n">
        <x:v>40108</x:v>
      </x:c>
      <x:c r="F2314" s="3" t="n">
        <x:v>42017</x:v>
      </x:c>
      <x:c r="G2314" s="3" t="n">
        <x:v>43844</x:v>
      </x:c>
      <x:c r="H2314" s="3" t="n">
        <x:v/>
      </x:c>
      <x:c r="I2314" s="3" t="n">
        <x:v>44573</x:v>
      </x:c>
      <x:c r="J2314" s="3" t="n">
        <x:v>44936</x:v>
      </x:c>
      <x:c r="K231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5">
      <x:c r="A2315" t="str">
        <x:v>Windows 7</x:v>
      </x:c>
      <x:c r="B2315" t="str">
        <x:v>Starter</x:v>
      </x:c>
      <x:c r="C2315" t="str">
        <x:v>Original Release</x:v>
      </x:c>
      <x:c r="D2315" t="str">
        <x:v>Fixed</x:v>
      </x:c>
      <x:c r="E2315" s="3" t="n">
        <x:v>40108</x:v>
      </x:c>
      <x:c r="F2315" s="3" t="n">
        <x:v>42017</x:v>
      </x:c>
      <x:c r="G2315" s="3" t="n">
        <x:v>43844</x:v>
      </x:c>
      <x:c r="H2315" s="3" t="n">
        <x:v/>
      </x:c>
      <x:c r="I2315" s="3" t="n">
        <x:v>40108</x:v>
      </x:c>
      <x:c r="J2315" s="3" t="n">
        <x:v>41373</x:v>
      </x:c>
      <x:c r="K231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6">
      <x:c r="A2316" t="str">
        <x:v>Windows 7</x:v>
      </x:c>
      <x:c r="B2316" t="str">
        <x:v>Starter</x:v>
      </x:c>
      <x:c r="C2316" t="str">
        <x:v>Service Pack 1</x:v>
      </x:c>
      <x:c r="D2316" t="str">
        <x:v>Fixed</x:v>
      </x:c>
      <x:c r="E2316" s="3" t="n">
        <x:v>40108</x:v>
      </x:c>
      <x:c r="F2316" s="3" t="n">
        <x:v>42017</x:v>
      </x:c>
      <x:c r="G2316" s="3" t="n">
        <x:v>43844</x:v>
      </x:c>
      <x:c r="H2316" s="3" t="n">
        <x:v/>
      </x:c>
      <x:c r="I2316" s="3" t="n">
        <x:v>40596</x:v>
      </x:c>
      <x:c r="J2316" s="3" t="n">
        <x:v>43844</x:v>
      </x:c>
      <x:c r="K231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7">
      <x:c r="A2317" t="str">
        <x:v>Windows 7</x:v>
      </x:c>
      <x:c r="B2317" t="str">
        <x:v>Starter</x:v>
      </x:c>
      <x:c r="C2317" t="str">
        <x:v>Extended Security Update Year 1*</x:v>
      </x:c>
      <x:c r="D2317" t="str">
        <x:v>Fixed</x:v>
      </x:c>
      <x:c r="E2317" s="3" t="n">
        <x:v>40108</x:v>
      </x:c>
      <x:c r="F2317" s="3" t="n">
        <x:v>42017</x:v>
      </x:c>
      <x:c r="G2317" s="3" t="n">
        <x:v>43844</x:v>
      </x:c>
      <x:c r="H2317" s="3" t="n">
        <x:v/>
      </x:c>
      <x:c r="I2317" s="3" t="n">
        <x:v>43845</x:v>
      </x:c>
      <x:c r="J2317" s="3" t="n">
        <x:v>44208</x:v>
      </x:c>
      <x:c r="K231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8">
      <x:c r="A2318" t="str">
        <x:v>Windows 7</x:v>
      </x:c>
      <x:c r="B2318" t="str">
        <x:v>Starter</x:v>
      </x:c>
      <x:c r="C2318" t="str">
        <x:v>Extended Security Update Year 2*</x:v>
      </x:c>
      <x:c r="D2318" t="str">
        <x:v>Fixed</x:v>
      </x:c>
      <x:c r="E2318" s="3" t="n">
        <x:v>40108</x:v>
      </x:c>
      <x:c r="F2318" s="3" t="n">
        <x:v>42017</x:v>
      </x:c>
      <x:c r="G2318" s="3" t="n">
        <x:v>43844</x:v>
      </x:c>
      <x:c r="H2318" s="3" t="n">
        <x:v/>
      </x:c>
      <x:c r="I2318" s="3" t="n">
        <x:v>44209</x:v>
      </x:c>
      <x:c r="J2318" s="3" t="n">
        <x:v>44572</x:v>
      </x:c>
      <x:c r="K231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9">
      <x:c r="A2319" t="str">
        <x:v>Windows 7</x:v>
      </x:c>
      <x:c r="B2319" t="str">
        <x:v>Starter</x:v>
      </x:c>
      <x:c r="C2319" t="str">
        <x:v>Extended Security Update Year 3*</x:v>
      </x:c>
      <x:c r="D2319" t="str">
        <x:v>Fixed</x:v>
      </x:c>
      <x:c r="E2319" s="3" t="n">
        <x:v>40108</x:v>
      </x:c>
      <x:c r="F2319" s="3" t="n">
        <x:v>42017</x:v>
      </x:c>
      <x:c r="G2319" s="3" t="n">
        <x:v>43844</x:v>
      </x:c>
      <x:c r="H2319" s="3" t="n">
        <x:v/>
      </x:c>
      <x:c r="I2319" s="3" t="n">
        <x:v>44573</x:v>
      </x:c>
      <x:c r="J2319" s="3" t="n">
        <x:v>44936</x:v>
      </x:c>
      <x:c r="K231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0">
      <x:c r="A2320" t="str">
        <x:v>Windows 7</x:v>
      </x:c>
      <x:c r="B2320" t="str">
        <x:v>Starter N</x:v>
      </x:c>
      <x:c r="C2320" t="str">
        <x:v>Original Release</x:v>
      </x:c>
      <x:c r="D2320" t="str">
        <x:v>Fixed</x:v>
      </x:c>
      <x:c r="E2320" s="3" t="n">
        <x:v>40108</x:v>
      </x:c>
      <x:c r="F2320" s="3" t="n">
        <x:v>42017</x:v>
      </x:c>
      <x:c r="G2320" s="3" t="n">
        <x:v>43844</x:v>
      </x:c>
      <x:c r="H2320" s="3" t="n">
        <x:v/>
      </x:c>
      <x:c r="I2320" s="3" t="n">
        <x:v>40108</x:v>
      </x:c>
      <x:c r="J2320" s="3" t="n">
        <x:v>41373</x:v>
      </x:c>
      <x:c r="K232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1">
      <x:c r="A2321" t="str">
        <x:v>Windows 7</x:v>
      </x:c>
      <x:c r="B2321" t="str">
        <x:v>Starter N</x:v>
      </x:c>
      <x:c r="C2321" t="str">
        <x:v>Service Pack 1</x:v>
      </x:c>
      <x:c r="D2321" t="str">
        <x:v>Fixed</x:v>
      </x:c>
      <x:c r="E2321" s="3" t="n">
        <x:v>40108</x:v>
      </x:c>
      <x:c r="F2321" s="3" t="n">
        <x:v>42017</x:v>
      </x:c>
      <x:c r="G2321" s="3" t="n">
        <x:v>43844</x:v>
      </x:c>
      <x:c r="H2321" s="3" t="n">
        <x:v/>
      </x:c>
      <x:c r="I2321" s="3" t="n">
        <x:v>40596</x:v>
      </x:c>
      <x:c r="J2321" s="3" t="n">
        <x:v>43844</x:v>
      </x:c>
      <x:c r="K232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2">
      <x:c r="A2322" t="str">
        <x:v>Windows 7</x:v>
      </x:c>
      <x:c r="B2322" t="str">
        <x:v>Starter N</x:v>
      </x:c>
      <x:c r="C2322" t="str">
        <x:v>Extended Security Update Year 1*</x:v>
      </x:c>
      <x:c r="D2322" t="str">
        <x:v>Fixed</x:v>
      </x:c>
      <x:c r="E2322" s="3" t="n">
        <x:v>40108</x:v>
      </x:c>
      <x:c r="F2322" s="3" t="n">
        <x:v>42017</x:v>
      </x:c>
      <x:c r="G2322" s="3" t="n">
        <x:v>43844</x:v>
      </x:c>
      <x:c r="H2322" s="3" t="n">
        <x:v/>
      </x:c>
      <x:c r="I2322" s="3" t="n">
        <x:v>43845</x:v>
      </x:c>
      <x:c r="J2322" s="3" t="n">
        <x:v>44208</x:v>
      </x:c>
      <x:c r="K232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3">
      <x:c r="A2323" t="str">
        <x:v>Windows 7</x:v>
      </x:c>
      <x:c r="B2323" t="str">
        <x:v>Starter N</x:v>
      </x:c>
      <x:c r="C2323" t="str">
        <x:v>Extended Security Update Year 2*</x:v>
      </x:c>
      <x:c r="D2323" t="str">
        <x:v>Fixed</x:v>
      </x:c>
      <x:c r="E2323" s="3" t="n">
        <x:v>40108</x:v>
      </x:c>
      <x:c r="F2323" s="3" t="n">
        <x:v>42017</x:v>
      </x:c>
      <x:c r="G2323" s="3" t="n">
        <x:v>43844</x:v>
      </x:c>
      <x:c r="H2323" s="3" t="n">
        <x:v/>
      </x:c>
      <x:c r="I2323" s="3" t="n">
        <x:v>44209</x:v>
      </x:c>
      <x:c r="J2323" s="3" t="n">
        <x:v>44572</x:v>
      </x:c>
      <x:c r="K232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4">
      <x:c r="A2324" t="str">
        <x:v>Windows 7</x:v>
      </x:c>
      <x:c r="B2324" t="str">
        <x:v>Starter N</x:v>
      </x:c>
      <x:c r="C2324" t="str">
        <x:v>Extended Security Update Year 3*</x:v>
      </x:c>
      <x:c r="D2324" t="str">
        <x:v>Fixed</x:v>
      </x:c>
      <x:c r="E2324" s="3" t="n">
        <x:v>40108</x:v>
      </x:c>
      <x:c r="F2324" s="3" t="n">
        <x:v>42017</x:v>
      </x:c>
      <x:c r="G2324" s="3" t="n">
        <x:v>43844</x:v>
      </x:c>
      <x:c r="H2324" s="3" t="n">
        <x:v/>
      </x:c>
      <x:c r="I2324" s="3" t="n">
        <x:v>44573</x:v>
      </x:c>
      <x:c r="J2324" s="3" t="n">
        <x:v>44936</x:v>
      </x:c>
      <x:c r="K232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5">
      <x:c r="A2325" t="str">
        <x:v>Windows 7</x:v>
      </x:c>
      <x:c r="B2325" t="str">
        <x:v>Ultimate</x:v>
      </x:c>
      <x:c r="C2325" t="str">
        <x:v>Original Release</x:v>
      </x:c>
      <x:c r="D2325" t="str">
        <x:v>Fixed</x:v>
      </x:c>
      <x:c r="E2325" s="3" t="n">
        <x:v>40108</x:v>
      </x:c>
      <x:c r="F2325" s="3" t="n">
        <x:v>42017</x:v>
      </x:c>
      <x:c r="G2325" s="3" t="n">
        <x:v>43844</x:v>
      </x:c>
      <x:c r="H2325" s="3" t="n">
        <x:v/>
      </x:c>
      <x:c r="I2325" s="3" t="n">
        <x:v>40108</x:v>
      </x:c>
      <x:c r="J2325" s="3" t="n">
        <x:v>41373</x:v>
      </x:c>
      <x:c r="K232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6">
      <x:c r="A2326" t="str">
        <x:v>Windows 7</x:v>
      </x:c>
      <x:c r="B2326" t="str">
        <x:v>Ultimate</x:v>
      </x:c>
      <x:c r="C2326" t="str">
        <x:v>Service Pack 1</x:v>
      </x:c>
      <x:c r="D2326" t="str">
        <x:v>Fixed</x:v>
      </x:c>
      <x:c r="E2326" s="3" t="n">
        <x:v>40108</x:v>
      </x:c>
      <x:c r="F2326" s="3" t="n">
        <x:v>42017</x:v>
      </x:c>
      <x:c r="G2326" s="3" t="n">
        <x:v>43844</x:v>
      </x:c>
      <x:c r="H2326" s="3" t="n">
        <x:v/>
      </x:c>
      <x:c r="I2326" s="3" t="n">
        <x:v>40596</x:v>
      </x:c>
      <x:c r="J2326" s="3" t="n">
        <x:v>43844</x:v>
      </x:c>
      <x:c r="K232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7">
      <x:c r="A2327" t="str">
        <x:v>Windows 7</x:v>
      </x:c>
      <x:c r="B2327" t="str">
        <x:v>Ultimate</x:v>
      </x:c>
      <x:c r="C2327" t="str">
        <x:v>Extended Security Update Year 1*</x:v>
      </x:c>
      <x:c r="D2327" t="str">
        <x:v>Fixed</x:v>
      </x:c>
      <x:c r="E2327" s="3" t="n">
        <x:v>40108</x:v>
      </x:c>
      <x:c r="F2327" s="3" t="n">
        <x:v>42017</x:v>
      </x:c>
      <x:c r="G2327" s="3" t="n">
        <x:v>43844</x:v>
      </x:c>
      <x:c r="H2327" s="3" t="n">
        <x:v/>
      </x:c>
      <x:c r="I2327" s="3" t="n">
        <x:v>43845</x:v>
      </x:c>
      <x:c r="J2327" s="3" t="n">
        <x:v>44208</x:v>
      </x:c>
      <x:c r="K232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8">
      <x:c r="A2328" t="str">
        <x:v>Windows 7</x:v>
      </x:c>
      <x:c r="B2328" t="str">
        <x:v>Ultimate</x:v>
      </x:c>
      <x:c r="C2328" t="str">
        <x:v>Extended Security Update Year 2*</x:v>
      </x:c>
      <x:c r="D2328" t="str">
        <x:v>Fixed</x:v>
      </x:c>
      <x:c r="E2328" s="3" t="n">
        <x:v>40108</x:v>
      </x:c>
      <x:c r="F2328" s="3" t="n">
        <x:v>42017</x:v>
      </x:c>
      <x:c r="G2328" s="3" t="n">
        <x:v>43844</x:v>
      </x:c>
      <x:c r="H2328" s="3" t="n">
        <x:v/>
      </x:c>
      <x:c r="I2328" s="3" t="n">
        <x:v>44209</x:v>
      </x:c>
      <x:c r="J2328" s="3" t="n">
        <x:v>44572</x:v>
      </x:c>
      <x:c r="K232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9">
      <x:c r="A2329" t="str">
        <x:v>Windows 7</x:v>
      </x:c>
      <x:c r="B2329" t="str">
        <x:v>Ultimate</x:v>
      </x:c>
      <x:c r="C2329" t="str">
        <x:v>Extended Security Update Year 3*</x:v>
      </x:c>
      <x:c r="D2329" t="str">
        <x:v>Fixed</x:v>
      </x:c>
      <x:c r="E2329" s="3" t="n">
        <x:v>40108</x:v>
      </x:c>
      <x:c r="F2329" s="3" t="n">
        <x:v>42017</x:v>
      </x:c>
      <x:c r="G2329" s="3" t="n">
        <x:v>43844</x:v>
      </x:c>
      <x:c r="H2329" s="3" t="n">
        <x:v/>
      </x:c>
      <x:c r="I2329" s="3" t="n">
        <x:v>44573</x:v>
      </x:c>
      <x:c r="J2329" s="3" t="n">
        <x:v>44936</x:v>
      </x:c>
      <x:c r="K232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0">
      <x:c r="A2330" t="str">
        <x:v>Windows 7</x:v>
      </x:c>
      <x:c r="B2330" t="str">
        <x:v>Ultimate for Embedded Systems</x:v>
      </x:c>
      <x:c r="C2330" t="str">
        <x:v>Original Release</x:v>
      </x:c>
      <x:c r="D2330" t="str">
        <x:v>Fixed</x:v>
      </x:c>
      <x:c r="E2330" s="3" t="n">
        <x:v>40108</x:v>
      </x:c>
      <x:c r="F2330" s="3" t="n">
        <x:v>42017</x:v>
      </x:c>
      <x:c r="G2330" s="3" t="n">
        <x:v>43844</x:v>
      </x:c>
      <x:c r="H2330" s="3" t="n">
        <x:v/>
      </x:c>
      <x:c r="I2330" s="3" t="n">
        <x:v>40108</x:v>
      </x:c>
      <x:c r="J2330" s="3" t="n">
        <x:v>41373</x:v>
      </x:c>
      <x:c r="K233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1">
      <x:c r="A2331" t="str">
        <x:v>Windows 7</x:v>
      </x:c>
      <x:c r="B2331" t="str">
        <x:v>Ultimate for Embedded Systems</x:v>
      </x:c>
      <x:c r="C2331" t="str">
        <x:v>Service Pack 1</x:v>
      </x:c>
      <x:c r="D2331" t="str">
        <x:v>Fixed</x:v>
      </x:c>
      <x:c r="E2331" s="3" t="n">
        <x:v>40108</x:v>
      </x:c>
      <x:c r="F2331" s="3" t="n">
        <x:v>42017</x:v>
      </x:c>
      <x:c r="G2331" s="3" t="n">
        <x:v>43844</x:v>
      </x:c>
      <x:c r="H2331" s="3" t="n">
        <x:v/>
      </x:c>
      <x:c r="I2331" s="3" t="n">
        <x:v>40596</x:v>
      </x:c>
      <x:c r="J2331" s="3" t="n">
        <x:v>43844</x:v>
      </x:c>
      <x:c r="K233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2">
      <x:c r="A2332" t="str">
        <x:v>Windows 7</x:v>
      </x:c>
      <x:c r="B2332" t="str">
        <x:v>Ultimate for Embedded Systems</x:v>
      </x:c>
      <x:c r="C2332" t="str">
        <x:v>Extended Security Update Year 1*</x:v>
      </x:c>
      <x:c r="D2332" t="str">
        <x:v>Fixed</x:v>
      </x:c>
      <x:c r="E2332" s="3" t="n">
        <x:v>40108</x:v>
      </x:c>
      <x:c r="F2332" s="3" t="n">
        <x:v>42017</x:v>
      </x:c>
      <x:c r="G2332" s="3" t="n">
        <x:v>43844</x:v>
      </x:c>
      <x:c r="H2332" s="3" t="n">
        <x:v/>
      </x:c>
      <x:c r="I2332" s="3" t="n">
        <x:v>43845</x:v>
      </x:c>
      <x:c r="J2332" s="3" t="n">
        <x:v>44208</x:v>
      </x:c>
      <x:c r="K233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3">
      <x:c r="A2333" t="str">
        <x:v>Windows 7</x:v>
      </x:c>
      <x:c r="B2333" t="str">
        <x:v>Ultimate for Embedded Systems</x:v>
      </x:c>
      <x:c r="C2333" t="str">
        <x:v>Extended Security Update Year 2*</x:v>
      </x:c>
      <x:c r="D2333" t="str">
        <x:v>Fixed</x:v>
      </x:c>
      <x:c r="E2333" s="3" t="n">
        <x:v>40108</x:v>
      </x:c>
      <x:c r="F2333" s="3" t="n">
        <x:v>42017</x:v>
      </x:c>
      <x:c r="G2333" s="3" t="n">
        <x:v>43844</x:v>
      </x:c>
      <x:c r="H2333" s="3" t="n">
        <x:v/>
      </x:c>
      <x:c r="I2333" s="3" t="n">
        <x:v>44209</x:v>
      </x:c>
      <x:c r="J2333" s="3" t="n">
        <x:v>44572</x:v>
      </x:c>
      <x:c r="K233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4">
      <x:c r="A2334" t="str">
        <x:v>Windows 7</x:v>
      </x:c>
      <x:c r="B2334" t="str">
        <x:v>Ultimate for Embedded Systems</x:v>
      </x:c>
      <x:c r="C2334" t="str">
        <x:v>Extended Security Update Year 3*</x:v>
      </x:c>
      <x:c r="D2334" t="str">
        <x:v>Fixed</x:v>
      </x:c>
      <x:c r="E2334" s="3" t="n">
        <x:v>40108</x:v>
      </x:c>
      <x:c r="F2334" s="3" t="n">
        <x:v>42017</x:v>
      </x:c>
      <x:c r="G2334" s="3" t="n">
        <x:v>43844</x:v>
      </x:c>
      <x:c r="H2334" s="3" t="n">
        <x:v/>
      </x:c>
      <x:c r="I2334" s="3" t="n">
        <x:v>44573</x:v>
      </x:c>
      <x:c r="J2334" s="3" t="n">
        <x:v>44936</x:v>
      </x:c>
      <x:c r="K233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5">
      <x:c r="A2335" t="str">
        <x:v>Windows 7</x:v>
      </x:c>
      <x:c r="B2335" t="str">
        <x:v>Ultimate N</x:v>
      </x:c>
      <x:c r="C2335" t="str">
        <x:v>Original Release</x:v>
      </x:c>
      <x:c r="D2335" t="str">
        <x:v>Fixed</x:v>
      </x:c>
      <x:c r="E2335" s="3" t="n">
        <x:v>40108</x:v>
      </x:c>
      <x:c r="F2335" s="3" t="n">
        <x:v>42017</x:v>
      </x:c>
      <x:c r="G2335" s="3" t="n">
        <x:v>43844</x:v>
      </x:c>
      <x:c r="H2335" s="3" t="n">
        <x:v/>
      </x:c>
      <x:c r="I2335" s="3" t="n">
        <x:v>40108</x:v>
      </x:c>
      <x:c r="J2335" s="3" t="n">
        <x:v>41373</x:v>
      </x:c>
      <x:c r="K233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6">
      <x:c r="A2336" t="str">
        <x:v>Windows 7</x:v>
      </x:c>
      <x:c r="B2336" t="str">
        <x:v>Ultimate N</x:v>
      </x:c>
      <x:c r="C2336" t="str">
        <x:v>Service Pack 1</x:v>
      </x:c>
      <x:c r="D2336" t="str">
        <x:v>Fixed</x:v>
      </x:c>
      <x:c r="E2336" s="3" t="n">
        <x:v>40108</x:v>
      </x:c>
      <x:c r="F2336" s="3" t="n">
        <x:v>42017</x:v>
      </x:c>
      <x:c r="G2336" s="3" t="n">
        <x:v>43844</x:v>
      </x:c>
      <x:c r="H2336" s="3" t="n">
        <x:v/>
      </x:c>
      <x:c r="I2336" s="3" t="n">
        <x:v>40596</x:v>
      </x:c>
      <x:c r="J2336" s="3" t="n">
        <x:v>43844</x:v>
      </x:c>
      <x:c r="K233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7">
      <x:c r="A2337" t="str">
        <x:v>Windows 7</x:v>
      </x:c>
      <x:c r="B2337" t="str">
        <x:v>Ultimate N</x:v>
      </x:c>
      <x:c r="C2337" t="str">
        <x:v>Extended Security Update Year 1*</x:v>
      </x:c>
      <x:c r="D2337" t="str">
        <x:v>Fixed</x:v>
      </x:c>
      <x:c r="E2337" s="3" t="n">
        <x:v>40108</x:v>
      </x:c>
      <x:c r="F2337" s="3" t="n">
        <x:v>42017</x:v>
      </x:c>
      <x:c r="G2337" s="3" t="n">
        <x:v>43844</x:v>
      </x:c>
      <x:c r="H2337" s="3" t="n">
        <x:v/>
      </x:c>
      <x:c r="I2337" s="3" t="n">
        <x:v>43845</x:v>
      </x:c>
      <x:c r="J2337" s="3" t="n">
        <x:v>44208</x:v>
      </x:c>
      <x:c r="K233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8">
      <x:c r="A2338" t="str">
        <x:v>Windows 7</x:v>
      </x:c>
      <x:c r="B2338" t="str">
        <x:v>Ultimate N</x:v>
      </x:c>
      <x:c r="C2338" t="str">
        <x:v>Extended Security Update Year 2*</x:v>
      </x:c>
      <x:c r="D2338" t="str">
        <x:v>Fixed</x:v>
      </x:c>
      <x:c r="E2338" s="3" t="n">
        <x:v>40108</x:v>
      </x:c>
      <x:c r="F2338" s="3" t="n">
        <x:v>42017</x:v>
      </x:c>
      <x:c r="G2338" s="3" t="n">
        <x:v>43844</x:v>
      </x:c>
      <x:c r="H2338" s="3" t="n">
        <x:v/>
      </x:c>
      <x:c r="I2338" s="3" t="n">
        <x:v>44209</x:v>
      </x:c>
      <x:c r="J2338" s="3" t="n">
        <x:v>44572</x:v>
      </x:c>
      <x:c r="K233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39">
      <x:c r="A2339" t="str">
        <x:v>Windows 7</x:v>
      </x:c>
      <x:c r="B2339" t="str">
        <x:v>Ultimate N</x:v>
      </x:c>
      <x:c r="C2339" t="str">
        <x:v>Extended Security Update Year 3*</x:v>
      </x:c>
      <x:c r="D2339" t="str">
        <x:v>Fixed</x:v>
      </x:c>
      <x:c r="E2339" s="3" t="n">
        <x:v>40108</x:v>
      </x:c>
      <x:c r="F2339" s="3" t="n">
        <x:v>42017</x:v>
      </x:c>
      <x:c r="G2339" s="3" t="n">
        <x:v>43844</x:v>
      </x:c>
      <x:c r="H2339" s="3" t="n">
        <x:v/>
      </x:c>
      <x:c r="I2339" s="3" t="n">
        <x:v>44573</x:v>
      </x:c>
      <x:c r="J2339" s="3" t="n">
        <x:v>44936</x:v>
      </x:c>
      <x:c r="K233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40">
      <x:c r="A2340" t="str">
        <x:v>Windows 8</x:v>
      </x:c>
      <x:c r="B2340" t="str">
        <x:v>Enterprise</x:v>
      </x:c>
      <x:c r="C2340" t="str">
        <x:v/>
      </x:c>
      <x:c r="D2340" t="str">
        <x:v>Fixed</x:v>
      </x:c>
      <x:c r="E2340" s="3" t="n">
        <x:v>41212</x:v>
      </x:c>
      <x:c r="F2340" s="3" t="n">
        <x:v/>
      </x:c>
      <x:c r="G2340" s="3" t="n">
        <x:v>42381</x:v>
      </x:c>
      <x:c r="H2340" s="3" t="n">
        <x:v/>
      </x:c>
      <x:c r="I2340" s="3" t="n">
        <x:v/>
      </x:c>
      <x:c r="J2340" s="3" t="n">
        <x:v/>
      </x:c>
      <x:c r="K2340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1">
      <x:c r="A2341" t="str">
        <x:v>Windows 8</x:v>
      </x:c>
      <x:c r="B2341" t="str">
        <x:v>Enterprise N</x:v>
      </x:c>
      <x:c r="C2341" t="str">
        <x:v/>
      </x:c>
      <x:c r="D2341" t="str">
        <x:v>Fixed</x:v>
      </x:c>
      <x:c r="E2341" s="3" t="n">
        <x:v>41212</x:v>
      </x:c>
      <x:c r="F2341" s="3" t="n">
        <x:v/>
      </x:c>
      <x:c r="G2341" s="3" t="n">
        <x:v>42381</x:v>
      </x:c>
      <x:c r="H2341" s="3" t="n">
        <x:v/>
      </x:c>
      <x:c r="I2341" s="3" t="n">
        <x:v/>
      </x:c>
      <x:c r="J2341" s="3" t="n">
        <x:v/>
      </x:c>
      <x:c r="K2341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2">
      <x:c r="A2342" t="str">
        <x:v>Windows 8</x:v>
      </x:c>
      <x:c r="B2342" t="str">
        <x:v>N</x:v>
      </x:c>
      <x:c r="C2342" t="str">
        <x:v/>
      </x:c>
      <x:c r="D2342" t="str">
        <x:v>Fixed</x:v>
      </x:c>
      <x:c r="E2342" s="3" t="n">
        <x:v>41212</x:v>
      </x:c>
      <x:c r="F2342" s="3" t="n">
        <x:v/>
      </x:c>
      <x:c r="G2342" s="3" t="n">
        <x:v>42381</x:v>
      </x:c>
      <x:c r="H2342" s="3" t="n">
        <x:v/>
      </x:c>
      <x:c r="I2342" s="3" t="n">
        <x:v/>
      </x:c>
      <x:c r="J2342" s="3" t="n">
        <x:v/>
      </x:c>
      <x:c r="K2342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3">
      <x:c r="A2343" t="str">
        <x:v>Windows 8</x:v>
      </x:c>
      <x:c r="B2343" t="str">
        <x:v>Pro with Media Center</x:v>
      </x:c>
      <x:c r="C2343" t="str">
        <x:v/>
      </x:c>
      <x:c r="D2343" t="str">
        <x:v>Fixed</x:v>
      </x:c>
      <x:c r="E2343" s="3" t="n">
        <x:v>41212</x:v>
      </x:c>
      <x:c r="F2343" s="3" t="n">
        <x:v/>
      </x:c>
      <x:c r="G2343" s="3" t="n">
        <x:v>42381</x:v>
      </x:c>
      <x:c r="H2343" s="3" t="n">
        <x:v/>
      </x:c>
      <x:c r="I2343" s="3" t="n">
        <x:v/>
      </x:c>
      <x:c r="J2343" s="3" t="n">
        <x:v/>
      </x:c>
      <x:c r="K2343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4">
      <x:c r="A2344" t="str">
        <x:v>Windows 8</x:v>
      </x:c>
      <x:c r="B2344" t="str">
        <x:v>Professional</x:v>
      </x:c>
      <x:c r="C2344" t="str">
        <x:v/>
      </x:c>
      <x:c r="D2344" t="str">
        <x:v>Fixed</x:v>
      </x:c>
      <x:c r="E2344" s="3" t="n">
        <x:v>41212</x:v>
      </x:c>
      <x:c r="F2344" s="3" t="n">
        <x:v/>
      </x:c>
      <x:c r="G2344" s="3" t="n">
        <x:v>42381</x:v>
      </x:c>
      <x:c r="H2344" s="3" t="n">
        <x:v/>
      </x:c>
      <x:c r="I2344" s="3" t="n">
        <x:v/>
      </x:c>
      <x:c r="J2344" s="3" t="n">
        <x:v/>
      </x:c>
      <x:c r="K2344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5">
      <x:c r="A2345" t="str">
        <x:v>Windows 8</x:v>
      </x:c>
      <x:c r="B2345" t="str">
        <x:v>Professional N</x:v>
      </x:c>
      <x:c r="C2345" t="str">
        <x:v/>
      </x:c>
      <x:c r="D2345" t="str">
        <x:v>Fixed</x:v>
      </x:c>
      <x:c r="E2345" s="3" t="n">
        <x:v>41212</x:v>
      </x:c>
      <x:c r="F2345" s="3" t="n">
        <x:v/>
      </x:c>
      <x:c r="G2345" s="3" t="n">
        <x:v>42381</x:v>
      </x:c>
      <x:c r="H2345" s="3" t="n">
        <x:v/>
      </x:c>
      <x:c r="I2345" s="3" t="n">
        <x:v/>
      </x:c>
      <x:c r="J2345" s="3" t="n">
        <x:v/>
      </x:c>
      <x:c r="K2345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6">
      <x:c r="A2346" t="str">
        <x:v>Windows 8</x:v>
      </x:c>
      <x:c r="B2346" t="str">
        <x:v>SL</x:v>
      </x:c>
      <x:c r="C2346" t="str">
        <x:v/>
      </x:c>
      <x:c r="D2346" t="str">
        <x:v>Fixed</x:v>
      </x:c>
      <x:c r="E2346" s="3" t="n">
        <x:v>41212</x:v>
      </x:c>
      <x:c r="F2346" s="3" t="n">
        <x:v/>
      </x:c>
      <x:c r="G2346" s="3" t="n">
        <x:v>42381</x:v>
      </x:c>
      <x:c r="H2346" s="3" t="n">
        <x:v/>
      </x:c>
      <x:c r="I2346" s="3" t="n">
        <x:v/>
      </x:c>
      <x:c r="J2346" s="3" t="n">
        <x:v/>
      </x:c>
      <x:c r="K2346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47">
      <x:c r="A2347" t="str">
        <x:v>Windows 8.1</x:v>
      </x:c>
      <x:c r="B2347" t="str">
        <x:v>Enterprise</x:v>
      </x:c>
      <x:c r="C2347" t="str">
        <x:v/>
      </x:c>
      <x:c r="D2347" t="str">
        <x:v>Fixed</x:v>
      </x:c>
      <x:c r="E2347" s="3" t="n">
        <x:v>41591</x:v>
      </x:c>
      <x:c r="F2347" s="3" t="n">
        <x:v>43109</x:v>
      </x:c>
      <x:c r="G2347" s="3" t="n">
        <x:v>44936</x:v>
      </x:c>
      <x:c r="H2347" s="3" t="n">
        <x:v/>
      </x:c>
      <x:c r="I2347" s="3" t="n">
        <x:v/>
      </x:c>
      <x:c r="J2347" s="3" t="n">
        <x:v/>
      </x:c>
      <x:c r="K2347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48">
      <x:c r="A2348" t="str">
        <x:v>Windows 8.1</x:v>
      </x:c>
      <x:c r="B2348" t="str">
        <x:v>Enterprise N</x:v>
      </x:c>
      <x:c r="C2348" t="str">
        <x:v/>
      </x:c>
      <x:c r="D2348" t="str">
        <x:v>Fixed</x:v>
      </x:c>
      <x:c r="E2348" s="3" t="n">
        <x:v>41591</x:v>
      </x:c>
      <x:c r="F2348" s="3" t="n">
        <x:v>43109</x:v>
      </x:c>
      <x:c r="G2348" s="3" t="n">
        <x:v>44936</x:v>
      </x:c>
      <x:c r="H2348" s="3" t="n">
        <x:v/>
      </x:c>
      <x:c r="I2348" s="3" t="n">
        <x:v/>
      </x:c>
      <x:c r="J2348" s="3" t="n">
        <x:v/>
      </x:c>
      <x:c r="K2348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49">
      <x:c r="A2349" t="str">
        <x:v>Windows 8.1</x:v>
      </x:c>
      <x:c r="B2349" t="str">
        <x:v>N</x:v>
      </x:c>
      <x:c r="C2349" t="str">
        <x:v/>
      </x:c>
      <x:c r="D2349" t="str">
        <x:v>Fixed</x:v>
      </x:c>
      <x:c r="E2349" s="3" t="n">
        <x:v>41591</x:v>
      </x:c>
      <x:c r="F2349" s="3" t="n">
        <x:v>43109</x:v>
      </x:c>
      <x:c r="G2349" s="3" t="n">
        <x:v>44936</x:v>
      </x:c>
      <x:c r="H2349" s="3" t="n">
        <x:v/>
      </x:c>
      <x:c r="I2349" s="3" t="n">
        <x:v/>
      </x:c>
      <x:c r="J2349" s="3" t="n">
        <x:v/>
      </x:c>
      <x:c r="K2349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50">
      <x:c r="A2350" t="str">
        <x:v>Windows 8.1</x:v>
      </x:c>
      <x:c r="B2350" t="str">
        <x:v>Pro with Media Center</x:v>
      </x:c>
      <x:c r="C2350" t="str">
        <x:v/>
      </x:c>
      <x:c r="D2350" t="str">
        <x:v>Fixed</x:v>
      </x:c>
      <x:c r="E2350" s="3" t="n">
        <x:v>41591</x:v>
      </x:c>
      <x:c r="F2350" s="3" t="n">
        <x:v>43109</x:v>
      </x:c>
      <x:c r="G2350" s="3" t="n">
        <x:v>44936</x:v>
      </x:c>
      <x:c r="H2350" s="3" t="n">
        <x:v/>
      </x:c>
      <x:c r="I2350" s="3" t="n">
        <x:v/>
      </x:c>
      <x:c r="J2350" s="3" t="n">
        <x:v/>
      </x:c>
      <x:c r="K2350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51">
      <x:c r="A2351" t="str">
        <x:v>Windows 8.1</x:v>
      </x:c>
      <x:c r="B2351" t="str">
        <x:v>Professional</x:v>
      </x:c>
      <x:c r="C2351" t="str">
        <x:v/>
      </x:c>
      <x:c r="D2351" t="str">
        <x:v>Fixed</x:v>
      </x:c>
      <x:c r="E2351" s="3" t="n">
        <x:v>41591</x:v>
      </x:c>
      <x:c r="F2351" s="3" t="n">
        <x:v>43109</x:v>
      </x:c>
      <x:c r="G2351" s="3" t="n">
        <x:v>44936</x:v>
      </x:c>
      <x:c r="H2351" s="3" t="n">
        <x:v/>
      </x:c>
      <x:c r="I2351" s="3" t="n">
        <x:v/>
      </x:c>
      <x:c r="J2351" s="3" t="n">
        <x:v/>
      </x:c>
      <x:c r="K2351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52">
      <x:c r="A2352" t="str">
        <x:v>Windows 8.1</x:v>
      </x:c>
      <x:c r="B2352" t="str">
        <x:v>Professional N</x:v>
      </x:c>
      <x:c r="C2352" t="str">
        <x:v/>
      </x:c>
      <x:c r="D2352" t="str">
        <x:v>Fixed</x:v>
      </x:c>
      <x:c r="E2352" s="3" t="n">
        <x:v>41591</x:v>
      </x:c>
      <x:c r="F2352" s="3" t="n">
        <x:v>43109</x:v>
      </x:c>
      <x:c r="G2352" s="3" t="n">
        <x:v>44936</x:v>
      </x:c>
      <x:c r="H2352" s="3" t="n">
        <x:v/>
      </x:c>
      <x:c r="I2352" s="3" t="n">
        <x:v/>
      </x:c>
      <x:c r="J2352" s="3" t="n">
        <x:v/>
      </x:c>
      <x:c r="K2352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53">
      <x:c r="A2353" t="str">
        <x:v>Windows 8.1</x:v>
      </x:c>
      <x:c r="B2353" t="str">
        <x:v>SL</x:v>
      </x:c>
      <x:c r="C2353" t="str">
        <x:v/>
      </x:c>
      <x:c r="D2353" t="str">
        <x:v>Fixed</x:v>
      </x:c>
      <x:c r="E2353" s="3" t="n">
        <x:v>41591</x:v>
      </x:c>
      <x:c r="F2353" s="3" t="n">
        <x:v>43109</x:v>
      </x:c>
      <x:c r="G2353" s="3" t="n">
        <x:v>44936</x:v>
      </x:c>
      <x:c r="H2353" s="3" t="n">
        <x:v/>
      </x:c>
      <x:c r="I2353" s="3" t="n">
        <x:v/>
      </x:c>
      <x:c r="J2353" s="3" t="n">
        <x:v/>
      </x:c>
      <x:c r="K2353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54">
      <x:c r="A2354" t="str">
        <x:v>Windows Analytics</x:v>
      </x:c>
      <x:c r="B2354" t="str">
        <x:v/>
      </x:c>
      <x:c r="C2354" t="str">
        <x:v/>
      </x:c>
      <x:c r="D2354" t="str">
        <x:v>Modern</x:v>
      </x:c>
      <x:c r="E2354" s="3" t="n">
        <x:v>42796</x:v>
      </x:c>
      <x:c r="F2354" s="3" t="n">
        <x:v/>
      </x:c>
      <x:c r="G2354" s="3" t="n">
        <x:v/>
      </x:c>
      <x:c r="H2354" s="3" t="n">
        <x:v>43861</x:v>
      </x:c>
      <x:c r="I2354" s="3" t="n">
        <x:v/>
      </x:c>
      <x:c r="J2354" s="3" t="n">
        <x:v/>
      </x:c>
      <x:c r="K2354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2355">
      <x:c r="A2355" t="str">
        <x:v>Windows Automated Installation Kit for Windows 7</x:v>
      </x:c>
      <x:c r="B2355" t="str">
        <x:v/>
      </x:c>
      <x:c r="C2355" t="str">
        <x:v/>
      </x:c>
      <x:c r="D2355" t="str">
        <x:v>Fixed</x:v>
      </x:c>
      <x:c r="E2355" s="3" t="n">
        <x:v>40108</x:v>
      </x:c>
      <x:c r="F2355" s="3" t="n">
        <x:v>42017</x:v>
      </x:c>
      <x:c r="G2355" s="3" t="n">
        <x:v/>
      </x:c>
      <x:c r="H2355" s="3" t="n">
        <x:v/>
      </x:c>
      <x:c r="I2355" s="3" t="n">
        <x:v/>
      </x:c>
      <x:c r="J2355" s="3" t="n">
        <x:v/>
      </x:c>
      <x:c r="K2355" t="str">
        <x:f>=HYPERLINK("https://learn.microsoft.com/lifecycle/products/windows-automated-installation-kit-for-windows-7?branch=live", "https://learn.microsoft.com/lifecycle/products/windows-automated-installation-kit-for-windows-7?branch=live")</x:f>
        <x:v>https://learn.microsoft.com/lifecycle/products/windows-automated-installation-kit-for-windows-7?branch=live</x:v>
      </x:c>
    </x:row>
    <x:row r="2356">
      <x:c r="A2356" t="str">
        <x:v>Windows Automotive 4.2</x:v>
      </x:c>
      <x:c r="B2356" t="str">
        <x:v/>
      </x:c>
      <x:c r="C2356" t="str">
        <x:v/>
      </x:c>
      <x:c r="D2356" t="str">
        <x:v>Fixed</x:v>
      </x:c>
      <x:c r="E2356" s="3" t="n">
        <x:v>37773</x:v>
      </x:c>
      <x:c r="F2356" s="3" t="n">
        <x:v>39637</x:v>
      </x:c>
      <x:c r="G2356" s="3" t="n">
        <x:v>41464</x:v>
      </x:c>
      <x:c r="H2356" s="3" t="n">
        <x:v/>
      </x:c>
      <x:c r="I2356" s="3" t="n">
        <x:v/>
      </x:c>
      <x:c r="J2356" s="3" t="n">
        <x:v/>
      </x:c>
      <x:c r="K2356" t="str">
        <x:f>=HYPERLINK("https://learn.microsoft.com/lifecycle/products/windows-automotive-42?branch=live", "https://learn.microsoft.com/lifecycle/products/windows-automotive-42?branch=live")</x:f>
        <x:v>https://learn.microsoft.com/lifecycle/products/windows-automotive-42?branch=live</x:v>
      </x:c>
    </x:row>
    <x:row r="2357">
      <x:c r="A2357" t="str">
        <x:v>Windows Automotive 5.0</x:v>
      </x:c>
      <x:c r="B2357" t="str">
        <x:v/>
      </x:c>
      <x:c r="C2357" t="str">
        <x:v/>
      </x:c>
      <x:c r="D2357" t="str">
        <x:v>Fixed</x:v>
      </x:c>
      <x:c r="E2357" s="3" t="n">
        <x:v>38717</x:v>
      </x:c>
      <x:c r="F2357" s="3" t="n">
        <x:v>40554</x:v>
      </x:c>
      <x:c r="G2357" s="3" t="n">
        <x:v>42381</x:v>
      </x:c>
      <x:c r="H2357" s="3" t="n">
        <x:v/>
      </x:c>
      <x:c r="I2357" s="3" t="n">
        <x:v/>
      </x:c>
      <x:c r="J2357" s="3" t="n">
        <x:v/>
      </x:c>
      <x:c r="K2357" t="str">
        <x:f>=HYPERLINK("https://learn.microsoft.com/lifecycle/products/windows-automotive-50?branch=live", "https://learn.microsoft.com/lifecycle/products/windows-automotive-50?branch=live")</x:f>
        <x:v>https://learn.microsoft.com/lifecycle/products/windows-automotive-50?branch=live</x:v>
      </x:c>
    </x:row>
    <x:row r="2358">
      <x:c r="A2358" t="str">
        <x:v>Windows Azure Pack (on Windows Server 2012 R2)</x:v>
      </x:c>
      <x:c r="B2358" t="str">
        <x:v>on Windows Server 2012 R2</x:v>
      </x:c>
      <x:c r="C2358" t="str">
        <x:v>on Windows Server 2012 R2</x:v>
      </x:c>
      <x:c r="D2358" t="str">
        <x:v>Fixed</x:v>
      </x:c>
      <x:c r="E2358" s="3" t="n">
        <x:v>41653</x:v>
      </x:c>
      <x:c r="F2358" s="3" t="n">
        <x:v>42927</x:v>
      </x:c>
      <x:c r="G2358" s="3" t="n">
        <x:v>44754</x:v>
      </x:c>
      <x:c r="H2358" s="3" t="n">
        <x:v/>
      </x:c>
      <x:c r="I2358" s="3" t="n">
        <x:v>41653</x:v>
      </x:c>
      <x:c r="J2358" s="3" t="n">
        <x:v>44754</x:v>
      </x:c>
      <x:c r="K2358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2359">
      <x:c r="A2359" t="str">
        <x:v>Windows Azure Pack (on Windows Server 2012 R2)</x:v>
      </x:c>
      <x:c r="B2359" t="str">
        <x:v>on Windows Server 2012 R2</x:v>
      </x:c>
      <x:c r="C2359" t="str">
        <x:v>V2 Web Sites</x:v>
      </x:c>
      <x:c r="D2359" t="str">
        <x:v>Fixed</x:v>
      </x:c>
      <x:c r="E2359" s="3" t="n">
        <x:v>41653</x:v>
      </x:c>
      <x:c r="F2359" s="3" t="n">
        <x:v>42927</x:v>
      </x:c>
      <x:c r="G2359" s="3" t="n">
        <x:v>44754</x:v>
      </x:c>
      <x:c r="H2359" s="3" t="n">
        <x:v/>
      </x:c>
      <x:c r="I2359" s="3" t="n">
        <x:v>41653</x:v>
      </x:c>
      <x:c r="J2359" s="3" t="n">
        <x:v>44754</x:v>
      </x:c>
      <x:c r="K2359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2360">
      <x:c r="A2360" t="str">
        <x:v>Windows Azure Pack (on Windows Server 2016)</x:v>
      </x:c>
      <x:c r="B2360" t="str">
        <x:v/>
      </x:c>
      <x:c r="C2360" t="str">
        <x:v/>
      </x:c>
      <x:c r="D2360" t="str">
        <x:v>Fixed</x:v>
      </x:c>
      <x:c r="E2360" s="3" t="n">
        <x:v>42655</x:v>
      </x:c>
      <x:c r="F2360" s="3" t="n">
        <x:v>44572</x:v>
      </x:c>
      <x:c r="G2360" s="3" t="n">
        <x:v>46399</x:v>
      </x:c>
      <x:c r="H2360" s="3" t="n">
        <x:v/>
      </x:c>
      <x:c r="I2360" s="3" t="n">
        <x:v/>
      </x:c>
      <x:c r="J2360" s="3" t="n">
        <x:v/>
      </x:c>
      <x:c r="K2360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2361">
      <x:c r="A2361" t="str">
        <x:v>Windows CE .NET 4.2</x:v>
      </x:c>
      <x:c r="B2361" t="str">
        <x:v/>
      </x:c>
      <x:c r="C2361" t="str">
        <x:v/>
      </x:c>
      <x:c r="D2361" t="str">
        <x:v>Fixed</x:v>
      </x:c>
      <x:c r="E2361" s="3" t="n">
        <x:v>37773</x:v>
      </x:c>
      <x:c r="F2361" s="3" t="n">
        <x:v>39637</x:v>
      </x:c>
      <x:c r="G2361" s="3" t="n">
        <x:v>41464</x:v>
      </x:c>
      <x:c r="H2361" s="3" t="n">
        <x:v/>
      </x:c>
      <x:c r="I2361" s="3" t="n">
        <x:v/>
      </x:c>
      <x:c r="J2361" s="3" t="n">
        <x:v/>
      </x:c>
      <x:c r="K2361" t="str">
        <x:f>=HYPERLINK("https://learn.microsoft.com/lifecycle/products/windows-ce-net-42?branch=live", "https://learn.microsoft.com/lifecycle/products/windows-ce-net-42?branch=live")</x:f>
        <x:v>https://learn.microsoft.com/lifecycle/products/windows-ce-net-42?branch=live</x:v>
      </x:c>
    </x:row>
    <x:row r="2362">
      <x:c r="A2362" t="str">
        <x:v>Windows CE 5.0</x:v>
      </x:c>
      <x:c r="B2362" t="str">
        <x:v/>
      </x:c>
      <x:c r="C2362" t="str">
        <x:v/>
      </x:c>
      <x:c r="D2362" t="str">
        <x:v>Fixed</x:v>
      </x:c>
      <x:c r="E2362" s="3" t="n">
        <x:v>38230</x:v>
      </x:c>
      <x:c r="F2362" s="3" t="n">
        <x:v>40099</x:v>
      </x:c>
      <x:c r="G2362" s="3" t="n">
        <x:v>41926</x:v>
      </x:c>
      <x:c r="H2362" s="3" t="n">
        <x:v/>
      </x:c>
      <x:c r="I2362" s="3" t="n">
        <x:v/>
      </x:c>
      <x:c r="J2362" s="3" t="n">
        <x:v/>
      </x:c>
      <x:c r="K2362" t="str">
        <x:f>=HYPERLINK("https://learn.microsoft.com/lifecycle/products/windows-ce-50?branch=live", "https://learn.microsoft.com/lifecycle/products/windows-ce-50?branch=live")</x:f>
        <x:v>https://learn.microsoft.com/lifecycle/products/windows-ce-50?branch=live</x:v>
      </x:c>
    </x:row>
    <x:row r="2363">
      <x:c r="A2363" t="str">
        <x:v>Windows Communication Foundation RIA Services</x:v>
      </x:c>
      <x:c r="B2363" t="str">
        <x:v/>
      </x:c>
      <x:c r="C2363" t="str">
        <x:v/>
      </x:c>
      <x:c r="D2363" t="str">
        <x:v>Fixed</x:v>
      </x:c>
      <x:c r="E2363" s="3" t="n">
        <x:v>40402</x:v>
      </x:c>
      <x:c r="F2363" s="3" t="n">
        <x:v>42255</x:v>
      </x:c>
      <x:c r="G2363" s="3" t="n">
        <x:v>44082</x:v>
      </x:c>
      <x:c r="H2363" s="3" t="n">
        <x:v/>
      </x:c>
      <x:c r="I2363" s="3" t="n">
        <x:v/>
      </x:c>
      <x:c r="J2363" s="3" t="n">
        <x:v/>
      </x:c>
      <x:c r="K2363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  <x:row r="2364">
      <x:c r="A2364" t="str">
        <x:v>Windows Defender Exploit Guard</x:v>
      </x:c>
      <x:c r="B2364" t="str">
        <x:v/>
      </x:c>
      <x:c r="C2364" t="str">
        <x:v/>
      </x:c>
      <x:c r="D2364" t="str">
        <x:v>Component</x:v>
      </x:c>
      <x:c r="E2364" s="3" t="n">
        <x:v>43025</x:v>
      </x:c>
      <x:c r="F2364" s="3" t="n">
        <x:v>45944</x:v>
      </x:c>
      <x:c r="G2364" s="3" t="n">
        <x:v/>
      </x:c>
      <x:c r="H2364" s="3" t="n">
        <x:v/>
      </x:c>
      <x:c r="I2364" s="3" t="n">
        <x:v/>
      </x:c>
      <x:c r="J2364" s="3" t="n">
        <x:v/>
      </x:c>
      <x:c r="K2364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2365">
      <x:c r="A2365" t="str">
        <x:v>Windows Defender for Windows 10</x:v>
      </x:c>
      <x:c r="B2365" t="str">
        <x:v/>
      </x:c>
      <x:c r="C2365" t="str">
        <x:v/>
      </x:c>
      <x:c r="D2365" t="str">
        <x:v>Component</x:v>
      </x:c>
      <x:c r="E2365" s="3" t="n">
        <x:v>42214</x:v>
      </x:c>
      <x:c r="F2365" s="3" t="n">
        <x:v>45944</x:v>
      </x:c>
      <x:c r="G2365" s="3" t="n">
        <x:v/>
      </x:c>
      <x:c r="H2365" s="3" t="n">
        <x:v/>
      </x:c>
      <x:c r="I2365" s="3" t="n">
        <x:v/>
      </x:c>
      <x:c r="J2365" s="3" t="n">
        <x:v/>
      </x:c>
      <x:c r="K2365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2366">
      <x:c r="A2366" t="str">
        <x:v>Windows Defender For Windows 8 and 8.1</x:v>
      </x:c>
      <x:c r="B2366" t="str">
        <x:v/>
      </x:c>
      <x:c r="C2366" t="str">
        <x:v>For Windows 8</x:v>
      </x:c>
      <x:c r="D2366" t="str">
        <x:v>Component</x:v>
      </x:c>
      <x:c r="E2366" s="3" t="n">
        <x:v>41212</x:v>
      </x:c>
      <x:c r="F2366" s="3" t="n">
        <x:v>44936</x:v>
      </x:c>
      <x:c r="G2366" s="3" t="n">
        <x:v/>
      </x:c>
      <x:c r="H2366" s="3" t="n">
        <x:v/>
      </x:c>
      <x:c r="I2366" s="3" t="n">
        <x:v>41212</x:v>
      </x:c>
      <x:c r="J2366" s="3" t="n">
        <x:v>42381</x:v>
      </x:c>
      <x:c r="K2366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2367">
      <x:c r="A2367" t="str">
        <x:v>Windows Defender For Windows 8 and 8.1</x:v>
      </x:c>
      <x:c r="B2367" t="str">
        <x:v/>
      </x:c>
      <x:c r="C2367" t="str">
        <x:v>For Windows 8.1</x:v>
      </x:c>
      <x:c r="D2367" t="str">
        <x:v>Component</x:v>
      </x:c>
      <x:c r="E2367" s="3" t="n">
        <x:v>41212</x:v>
      </x:c>
      <x:c r="F2367" s="3" t="n">
        <x:v>44936</x:v>
      </x:c>
      <x:c r="G2367" s="3" t="n">
        <x:v/>
      </x:c>
      <x:c r="H2367" s="3" t="n">
        <x:v/>
      </x:c>
      <x:c r="I2367" s="3" t="n">
        <x:v>41591</x:v>
      </x:c>
      <x:c r="J2367" s="3" t="n">
        <x:v>44936</x:v>
      </x:c>
      <x:c r="K2367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2368">
      <x:c r="A2368" t="str">
        <x:v>Windows Defender for Windows Server 2016</x:v>
      </x:c>
      <x:c r="B2368" t="str">
        <x:v/>
      </x:c>
      <x:c r="C2368" t="str">
        <x:v>Original Release</x:v>
      </x:c>
      <x:c r="D2368" t="str">
        <x:v>Component</x:v>
      </x:c>
      <x:c r="E2368" s="3" t="n">
        <x:v>42658</x:v>
      </x:c>
      <x:c r="F2368" s="3" t="n">
        <x:v/>
      </x:c>
      <x:c r="G2368" s="3" t="n">
        <x:v/>
      </x:c>
      <x:c r="H2368" s="3" t="n">
        <x:v/>
      </x:c>
      <x:c r="I2368" s="3" t="n">
        <x:v>42658</x:v>
      </x:c>
      <x:c r="J2368" s="3" t="n">
        <x:v>46399</x:v>
      </x:c>
      <x:c r="K2368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2369">
      <x:c r="A2369" t="str">
        <x:v>Windows Embedded 2009</x:v>
      </x:c>
      <x:c r="B2369" t="str">
        <x:v>Standard</x:v>
      </x:c>
      <x:c r="C2369" t="str">
        <x:v/>
      </x:c>
      <x:c r="D2369" t="str">
        <x:v>Fixed</x:v>
      </x:c>
      <x:c r="E2369" s="3" t="n">
        <x:v>39796</x:v>
      </x:c>
      <x:c r="F2369" s="3" t="n">
        <x:v>41653</x:v>
      </x:c>
      <x:c r="G2369" s="3" t="n">
        <x:v>43473</x:v>
      </x:c>
      <x:c r="H2369" s="3" t="n">
        <x:v/>
      </x:c>
      <x:c r="I2369" s="3" t="n">
        <x:v/>
      </x:c>
      <x:c r="J2369" s="3" t="n">
        <x:v/>
      </x:c>
      <x:c r="K2369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2370">
      <x:c r="A2370" t="str">
        <x:v>Windows Embedded 8</x:v>
      </x:c>
      <x:c r="B2370" t="str">
        <x:v>Pro</x:v>
      </x:c>
      <x:c r="C2370" t="str">
        <x:v/>
      </x:c>
      <x:c r="D2370" t="str">
        <x:v>Fixed</x:v>
      </x:c>
      <x:c r="E2370" s="3" t="n">
        <x:v>41212</x:v>
      </x:c>
      <x:c r="F2370" s="3" t="n">
        <x:v>42381</x:v>
      </x:c>
      <x:c r="G2370" s="3" t="n">
        <x:v>42381</x:v>
      </x:c>
      <x:c r="H2370" s="3" t="n">
        <x:v/>
      </x:c>
      <x:c r="I2370" s="3" t="n">
        <x:v/>
      </x:c>
      <x:c r="J2370" s="3" t="n">
        <x:v/>
      </x:c>
      <x:c r="K2370" t="str">
        <x:f>=HYPERLINK("https://learn.microsoft.com/lifecycle/products/windows-embedded-8?branch=live", "https://learn.microsoft.com/lifecycle/products/windows-embedded-8?branch=live")</x:f>
        <x:v>https://learn.microsoft.com/lifecycle/products/windows-embedded-8?branch=live</x:v>
      </x:c>
    </x:row>
    <x:row r="2371">
      <x:c r="A2371" t="str">
        <x:v>Windows Embedded 8 Industry</x:v>
      </x:c>
      <x:c r="B2371" t="str">
        <x:v>Enterprise</x:v>
      </x:c>
      <x:c r="C2371" t="str">
        <x:v/>
      </x:c>
      <x:c r="D2371" t="str">
        <x:v>Fixed</x:v>
      </x:c>
      <x:c r="E2371" s="3" t="n">
        <x:v>41449</x:v>
      </x:c>
      <x:c r="F2371" s="3" t="n">
        <x:v>42381</x:v>
      </x:c>
      <x:c r="G2371" s="3" t="n">
        <x:v>42381</x:v>
      </x:c>
      <x:c r="H2371" s="3" t="n">
        <x:v/>
      </x:c>
      <x:c r="I2371" s="3" t="n">
        <x:v/>
      </x:c>
      <x:c r="J2371" s="3" t="n">
        <x:v/>
      </x:c>
      <x:c r="K2371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2372">
      <x:c r="A2372" t="str">
        <x:v>Windows Embedded 8 Industry</x:v>
      </x:c>
      <x:c r="B2372" t="str">
        <x:v>Pro</x:v>
      </x:c>
      <x:c r="C2372" t="str">
        <x:v/>
      </x:c>
      <x:c r="D2372" t="str">
        <x:v>Fixed</x:v>
      </x:c>
      <x:c r="E2372" s="3" t="n">
        <x:v>41449</x:v>
      </x:c>
      <x:c r="F2372" s="3" t="n">
        <x:v>42381</x:v>
      </x:c>
      <x:c r="G2372" s="3" t="n">
        <x:v>42381</x:v>
      </x:c>
      <x:c r="H2372" s="3" t="n">
        <x:v/>
      </x:c>
      <x:c r="I2372" s="3" t="n">
        <x:v/>
      </x:c>
      <x:c r="J2372" s="3" t="n">
        <x:v/>
      </x:c>
      <x:c r="K2372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2373">
      <x:c r="A2373" t="str">
        <x:v>Windows Embedded 8 Standard</x:v>
      </x:c>
      <x:c r="B2373" t="str">
        <x:v/>
      </x:c>
      <x:c r="C2373" t="str">
        <x:v/>
      </x:c>
      <x:c r="D2373" t="str">
        <x:v>Fixed</x:v>
      </x:c>
      <x:c r="E2373" s="3" t="n">
        <x:v>41395</x:v>
      </x:c>
      <x:c r="F2373" s="3" t="n">
        <x:v>43291</x:v>
      </x:c>
      <x:c r="G2373" s="3" t="n">
        <x:v>45118</x:v>
      </x:c>
      <x:c r="H2373" s="3" t="n">
        <x:v/>
      </x:c>
      <x:c r="I2373" s="3" t="n">
        <x:v/>
      </x:c>
      <x:c r="J2373" s="3" t="n">
        <x:v/>
      </x:c>
      <x:c r="K2373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2374">
      <x:c r="A2374" t="str">
        <x:v>Windows Embedded 8.1 Handheld</x:v>
      </x:c>
      <x:c r="B2374" t="str">
        <x:v/>
      </x:c>
      <x:c r="C2374" t="str">
        <x:v/>
      </x:c>
      <x:c r="D2374" t="str">
        <x:v>Fixed</x:v>
      </x:c>
      <x:c r="E2374" s="3" t="n">
        <x:v>41814</x:v>
      </x:c>
      <x:c r="F2374" s="3" t="n">
        <x:v>43655</x:v>
      </x:c>
      <x:c r="G2374" s="3" t="n">
        <x:v/>
      </x:c>
      <x:c r="H2374" s="3" t="n">
        <x:v/>
      </x:c>
      <x:c r="I2374" s="3" t="n">
        <x:v/>
      </x:c>
      <x:c r="J2374" s="3" t="n">
        <x:v/>
      </x:c>
      <x:c r="K2374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2375">
      <x:c r="A2375" t="str">
        <x:v>Windows Embedded 8.1 Industry</x:v>
      </x:c>
      <x:c r="B2375" t="str">
        <x:v>Enterprise</x:v>
      </x:c>
      <x:c r="C2375" t="str">
        <x:v/>
      </x:c>
      <x:c r="D2375" t="str">
        <x:v>Fixed</x:v>
      </x:c>
      <x:c r="E2375" s="3" t="n">
        <x:v>41603</x:v>
      </x:c>
      <x:c r="F2375" s="3" t="n">
        <x:v>43291</x:v>
      </x:c>
      <x:c r="G2375" s="3" t="n">
        <x:v>45118</x:v>
      </x:c>
      <x:c r="H2375" s="3" t="n">
        <x:v/>
      </x:c>
      <x:c r="I2375" s="3" t="n">
        <x:v/>
      </x:c>
      <x:c r="J2375" s="3" t="n">
        <x:v/>
      </x:c>
      <x:c r="K2375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76">
      <x:c r="A2376" t="str">
        <x:v>Windows Embedded 8.1 Industry</x:v>
      </x:c>
      <x:c r="B2376" t="str">
        <x:v>Pro</x:v>
      </x:c>
      <x:c r="C2376" t="str">
        <x:v/>
      </x:c>
      <x:c r="D2376" t="str">
        <x:v>Fixed</x:v>
      </x:c>
      <x:c r="E2376" s="3" t="n">
        <x:v>41603</x:v>
      </x:c>
      <x:c r="F2376" s="3" t="n">
        <x:v>43291</x:v>
      </x:c>
      <x:c r="G2376" s="3" t="n">
        <x:v>45118</x:v>
      </x:c>
      <x:c r="H2376" s="3" t="n">
        <x:v/>
      </x:c>
      <x:c r="I2376" s="3" t="n">
        <x:v/>
      </x:c>
      <x:c r="J2376" s="3" t="n">
        <x:v/>
      </x:c>
      <x:c r="K2376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77">
      <x:c r="A2377" t="str">
        <x:v>Windows Embedded 8.1 Industry</x:v>
      </x:c>
      <x:c r="B2377" t="str">
        <x:v>Sideloading</x:v>
      </x:c>
      <x:c r="C2377" t="str">
        <x:v/>
      </x:c>
      <x:c r="D2377" t="str">
        <x:v>Fixed</x:v>
      </x:c>
      <x:c r="E2377" s="3" t="n">
        <x:v>41603</x:v>
      </x:c>
      <x:c r="F2377" s="3" t="n">
        <x:v>43291</x:v>
      </x:c>
      <x:c r="G2377" s="3" t="n">
        <x:v>45118</x:v>
      </x:c>
      <x:c r="H2377" s="3" t="n">
        <x:v/>
      </x:c>
      <x:c r="I2377" s="3" t="n">
        <x:v/>
      </x:c>
      <x:c r="J2377" s="3" t="n">
        <x:v/>
      </x:c>
      <x:c r="K2377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78">
      <x:c r="A2378" t="str">
        <x:v>Windows Embedded 8.1 Pro</x:v>
      </x:c>
      <x:c r="B2378" t="str">
        <x:v/>
      </x:c>
      <x:c r="C2378" t="str">
        <x:v/>
      </x:c>
      <x:c r="D2378" t="str">
        <x:v>Fixed</x:v>
      </x:c>
      <x:c r="E2378" s="3" t="n">
        <x:v>41591</x:v>
      </x:c>
      <x:c r="F2378" s="3" t="n">
        <x:v>43109</x:v>
      </x:c>
      <x:c r="G2378" s="3" t="n">
        <x:v>44936</x:v>
      </x:c>
      <x:c r="H2378" s="3" t="n">
        <x:v/>
      </x:c>
      <x:c r="I2378" s="3" t="n">
        <x:v/>
      </x:c>
      <x:c r="J2378" s="3" t="n">
        <x:v/>
      </x:c>
      <x:c r="K2378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2379">
      <x:c r="A2379" t="str">
        <x:v>Windows Embedded CE 6.0</x:v>
      </x:c>
      <x:c r="B2379" t="str">
        <x:v/>
      </x:c>
      <x:c r="C2379" t="str">
        <x:v/>
      </x:c>
      <x:c r="D2379" t="str">
        <x:v>Fixed</x:v>
      </x:c>
      <x:c r="E2379" s="3" t="n">
        <x:v>39051</x:v>
      </x:c>
      <x:c r="F2379" s="3" t="n">
        <x:v>41373</x:v>
      </x:c>
      <x:c r="G2379" s="3" t="n">
        <x:v>43200</x:v>
      </x:c>
      <x:c r="H2379" s="3" t="n">
        <x:v/>
      </x:c>
      <x:c r="I2379" s="3" t="n">
        <x:v/>
      </x:c>
      <x:c r="J2379" s="3" t="n">
        <x:v/>
      </x:c>
      <x:c r="K2379" t="str">
        <x:f>=HYPERLINK("https://learn.microsoft.com/lifecycle/products/windows-embedded-ce-60?branch=live", "https://learn.microsoft.com/lifecycle/products/windows-embedded-ce-60?branch=live")</x:f>
        <x:v>https://learn.microsoft.com/lifecycle/products/windows-embedded-ce-60?branch=live</x:v>
      </x:c>
    </x:row>
    <x:row r="2380">
      <x:c r="A2380" t="str">
        <x:v>Windows Embedded Compact 2013</x:v>
      </x:c>
      <x:c r="B2380" t="str">
        <x:v/>
      </x:c>
      <x:c r="C2380" t="str">
        <x:v/>
      </x:c>
      <x:c r="D2380" t="str">
        <x:v>Fixed</x:v>
      </x:c>
      <x:c r="E2380" s="3" t="n">
        <x:v>41497</x:v>
      </x:c>
      <x:c r="F2380" s="3" t="n">
        <x:v>43382</x:v>
      </x:c>
      <x:c r="G2380" s="3" t="n">
        <x:v>45209</x:v>
      </x:c>
      <x:c r="H2380" s="3" t="n">
        <x:v/>
      </x:c>
      <x:c r="I2380" s="3" t="n">
        <x:v/>
      </x:c>
      <x:c r="J2380" s="3" t="n">
        <x:v/>
      </x:c>
      <x:c r="K2380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2381">
      <x:c r="A2381" t="str">
        <x:v>Windows Embedded Compact 7</x:v>
      </x:c>
      <x:c r="B2381" t="str">
        <x:v/>
      </x:c>
      <x:c r="C2381" t="str">
        <x:v/>
      </x:c>
      <x:c r="D2381" t="str">
        <x:v>Fixed</x:v>
      </x:c>
      <x:c r="E2381" s="3" t="n">
        <x:v>40617</x:v>
      </x:c>
      <x:c r="F2381" s="3" t="n">
        <x:v>42472</x:v>
      </x:c>
      <x:c r="G2381" s="3" t="n">
        <x:v>44299</x:v>
      </x:c>
      <x:c r="H2381" s="3" t="n">
        <x:v/>
      </x:c>
      <x:c r="I2381" s="3" t="n">
        <x:v/>
      </x:c>
      <x:c r="J2381" s="3" t="n">
        <x:v/>
      </x:c>
      <x:c r="K2381" t="str">
        <x:f>=HYPERLINK("https://learn.microsoft.com/lifecycle/products/windows-embedded-compact-7?branch=live", "https://learn.microsoft.com/lifecycle/products/windows-embedded-compact-7?branch=live")</x:f>
        <x:v>https://learn.microsoft.com/lifecycle/products/windows-embedded-compact-7?branch=live</x:v>
      </x:c>
    </x:row>
    <x:row r="2382">
      <x:c r="A2382" t="str">
        <x:v>Windows Embedded Device Manager 2011</x:v>
      </x:c>
      <x:c r="B2382" t="str">
        <x:v>Client</x:v>
      </x:c>
      <x:c r="C2382" t="str">
        <x:v>Original Release</x:v>
      </x:c>
      <x:c r="D2382" t="str">
        <x:v>Fixed</x:v>
      </x:c>
      <x:c r="E2382" s="3" t="n">
        <x:v>40692</x:v>
      </x:c>
      <x:c r="F2382" s="3" t="n">
        <x:v>41282</x:v>
      </x:c>
      <x:c r="G2382" s="3" t="n">
        <x:v>43109</x:v>
      </x:c>
      <x:c r="H2382" s="3" t="n">
        <x:v/>
      </x:c>
      <x:c r="I2382" s="3" t="n">
        <x:v>40692</x:v>
      </x:c>
      <x:c r="J2382" s="3" t="n">
        <x:v>41282</x:v>
      </x:c>
      <x:c r="K2382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83">
      <x:c r="A2383" t="str">
        <x:v>Windows Embedded Device Manager 2011</x:v>
      </x:c>
      <x:c r="B2383" t="str">
        <x:v>Client</x:v>
      </x:c>
      <x:c r="C2383" t="str">
        <x:v>Service Pack 1</x:v>
      </x:c>
      <x:c r="D2383" t="str">
        <x:v>Fixed</x:v>
      </x:c>
      <x:c r="E2383" s="3" t="n">
        <x:v>40692</x:v>
      </x:c>
      <x:c r="F2383" s="3" t="n">
        <x:v>41282</x:v>
      </x:c>
      <x:c r="G2383" s="3" t="n">
        <x:v>43109</x:v>
      </x:c>
      <x:c r="H2383" s="3" t="n">
        <x:v/>
      </x:c>
      <x:c r="I2383" s="3" t="n">
        <x:v>40884</x:v>
      </x:c>
      <x:c r="J2383" s="3" t="n">
        <x:v>43109</x:v>
      </x:c>
      <x:c r="K2383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84">
      <x:c r="A2384" t="str">
        <x:v>Windows Embedded Device Manager 2011</x:v>
      </x:c>
      <x:c r="B2384" t="str">
        <x:v>SDK</x:v>
      </x:c>
      <x:c r="C2384" t="str">
        <x:v>Original Release</x:v>
      </x:c>
      <x:c r="D2384" t="str">
        <x:v>Fixed</x:v>
      </x:c>
      <x:c r="E2384" s="3" t="n">
        <x:v>40692</x:v>
      </x:c>
      <x:c r="F2384" s="3" t="n">
        <x:v>41282</x:v>
      </x:c>
      <x:c r="G2384" s="3" t="n">
        <x:v>43109</x:v>
      </x:c>
      <x:c r="H2384" s="3" t="n">
        <x:v/>
      </x:c>
      <x:c r="I2384" s="3" t="n">
        <x:v>40692</x:v>
      </x:c>
      <x:c r="J2384" s="3" t="n">
        <x:v>41282</x:v>
      </x:c>
      <x:c r="K2384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85">
      <x:c r="A2385" t="str">
        <x:v>Windows Embedded Device Manager 2011</x:v>
      </x:c>
      <x:c r="B2385" t="str">
        <x:v>SDK</x:v>
      </x:c>
      <x:c r="C2385" t="str">
        <x:v>Service Pack 1</x:v>
      </x:c>
      <x:c r="D2385" t="str">
        <x:v>Fixed</x:v>
      </x:c>
      <x:c r="E2385" s="3" t="n">
        <x:v>40692</x:v>
      </x:c>
      <x:c r="F2385" s="3" t="n">
        <x:v>41282</x:v>
      </x:c>
      <x:c r="G2385" s="3" t="n">
        <x:v>43109</x:v>
      </x:c>
      <x:c r="H2385" s="3" t="n">
        <x:v/>
      </x:c>
      <x:c r="I2385" s="3" t="n">
        <x:v>40884</x:v>
      </x:c>
      <x:c r="J2385" s="3" t="n">
        <x:v>43109</x:v>
      </x:c>
      <x:c r="K2385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86">
      <x:c r="A2386" t="str">
        <x:v>Windows Embedded Device Manager 2011</x:v>
      </x:c>
      <x:c r="B2386" t="str">
        <x:v>Server</x:v>
      </x:c>
      <x:c r="C2386" t="str">
        <x:v>Original Release</x:v>
      </x:c>
      <x:c r="D2386" t="str">
        <x:v>Fixed</x:v>
      </x:c>
      <x:c r="E2386" s="3" t="n">
        <x:v>40692</x:v>
      </x:c>
      <x:c r="F2386" s="3" t="n">
        <x:v>41282</x:v>
      </x:c>
      <x:c r="G2386" s="3" t="n">
        <x:v>43109</x:v>
      </x:c>
      <x:c r="H2386" s="3" t="n">
        <x:v/>
      </x:c>
      <x:c r="I2386" s="3" t="n">
        <x:v>40692</x:v>
      </x:c>
      <x:c r="J2386" s="3" t="n">
        <x:v>41282</x:v>
      </x:c>
      <x:c r="K2386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87">
      <x:c r="A2387" t="str">
        <x:v>Windows Embedded Device Manager 2011</x:v>
      </x:c>
      <x:c r="B2387" t="str">
        <x:v>Server</x:v>
      </x:c>
      <x:c r="C2387" t="str">
        <x:v>Service Pack 1</x:v>
      </x:c>
      <x:c r="D2387" t="str">
        <x:v>Fixed</x:v>
      </x:c>
      <x:c r="E2387" s="3" t="n">
        <x:v>40692</x:v>
      </x:c>
      <x:c r="F2387" s="3" t="n">
        <x:v>41282</x:v>
      </x:c>
      <x:c r="G2387" s="3" t="n">
        <x:v>43109</x:v>
      </x:c>
      <x:c r="H2387" s="3" t="n">
        <x:v/>
      </x:c>
      <x:c r="I2387" s="3" t="n">
        <x:v>40884</x:v>
      </x:c>
      <x:c r="J2387" s="3" t="n">
        <x:v>43109</x:v>
      </x:c>
      <x:c r="K2387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88">
      <x:c r="A2388" t="str">
        <x:v>Windows Embedded for Point of Service</x:v>
      </x:c>
      <x:c r="B2388" t="str">
        <x:v/>
      </x:c>
      <x:c r="C2388" t="str">
        <x:v>Original Release</x:v>
      </x:c>
      <x:c r="D2388" t="str">
        <x:v>Fixed</x:v>
      </x:c>
      <x:c r="E2388" s="3" t="n">
        <x:v>38509</x:v>
      </x:c>
      <x:c r="F2388" s="3" t="n">
        <x:v>40645</x:v>
      </x:c>
      <x:c r="G2388" s="3" t="n">
        <x:v>42472</x:v>
      </x:c>
      <x:c r="H2388" s="3" t="n">
        <x:v/>
      </x:c>
      <x:c r="I2388" s="3" t="n">
        <x:v>38509</x:v>
      </x:c>
      <x:c r="J2388" s="3" t="n">
        <x:v>40463</x:v>
      </x:c>
      <x:c r="K2388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2389">
      <x:c r="A2389" t="str">
        <x:v>Windows Embedded for Point of Service</x:v>
      </x:c>
      <x:c r="B2389" t="str">
        <x:v/>
      </x:c>
      <x:c r="C2389" t="str">
        <x:v>Service Pack 3</x:v>
      </x:c>
      <x:c r="D2389" t="str">
        <x:v>Fixed</x:v>
      </x:c>
      <x:c r="E2389" s="3" t="n">
        <x:v>38509</x:v>
      </x:c>
      <x:c r="F2389" s="3" t="n">
        <x:v>40645</x:v>
      </x:c>
      <x:c r="G2389" s="3" t="n">
        <x:v>42472</x:v>
      </x:c>
      <x:c r="H2389" s="3" t="n">
        <x:v/>
      </x:c>
      <x:c r="I2389" s="3" t="n">
        <x:v>39728</x:v>
      </x:c>
      <x:c r="J2389" s="3" t="n">
        <x:v>42472</x:v>
      </x:c>
      <x:c r="K2389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2390">
      <x:c r="A2390" t="str">
        <x:v>Windows Embedded Handheld 6.5</x:v>
      </x:c>
      <x:c r="B2390" t="str">
        <x:v/>
      </x:c>
      <x:c r="C2390" t="str">
        <x:v/>
      </x:c>
      <x:c r="D2390" t="str">
        <x:v>Fixed</x:v>
      </x:c>
      <x:c r="E2390" s="3" t="n">
        <x:v>40529</x:v>
      </x:c>
      <x:c r="F2390" s="3" t="n">
        <x:v>42017</x:v>
      </x:c>
      <x:c r="G2390" s="3" t="n">
        <x:v>43844</x:v>
      </x:c>
      <x:c r="H2390" s="3" t="n">
        <x:v/>
      </x:c>
      <x:c r="I2390" s="3" t="n">
        <x:v/>
      </x:c>
      <x:c r="J2390" s="3" t="n">
        <x:v/>
      </x:c>
      <x:c r="K2390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2391">
      <x:c r="A2391" t="str">
        <x:v>Windows Embedded POSReady 2009</x:v>
      </x:c>
      <x:c r="B2391" t="str">
        <x:v/>
      </x:c>
      <x:c r="C2391" t="str">
        <x:v/>
      </x:c>
      <x:c r="D2391" t="str">
        <x:v>Fixed</x:v>
      </x:c>
      <x:c r="E2391" s="3" t="n">
        <x:v>39882</x:v>
      </x:c>
      <x:c r="F2391" s="3" t="n">
        <x:v>41737</x:v>
      </x:c>
      <x:c r="G2391" s="3" t="n">
        <x:v>43564</x:v>
      </x:c>
      <x:c r="H2391" s="3" t="n">
        <x:v/>
      </x:c>
      <x:c r="I2391" s="3" t="n">
        <x:v/>
      </x:c>
      <x:c r="J2391" s="3" t="n">
        <x:v/>
      </x:c>
      <x:c r="K2391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2392">
      <x:c r="A2392" t="str">
        <x:v>Windows Embedded POSReady 7</x:v>
      </x:c>
      <x:c r="B2392" t="str">
        <x:v/>
      </x:c>
      <x:c r="C2392" t="str">
        <x:v>Original Release</x:v>
      </x:c>
      <x:c r="D2392" t="str">
        <x:v>Fixed</x:v>
      </x:c>
      <x:c r="E2392" s="3" t="n">
        <x:v>40796</x:v>
      </x:c>
      <x:c r="F2392" s="3" t="n">
        <x:v>42654</x:v>
      </x:c>
      <x:c r="G2392" s="3" t="n">
        <x:v>44481</x:v>
      </x:c>
      <x:c r="H2392" s="3" t="n">
        <x:v/>
      </x:c>
      <x:c r="I2392" s="3" t="n">
        <x:v>40796</x:v>
      </x:c>
      <x:c r="J2392" s="3" t="n">
        <x:v>44481</x:v>
      </x:c>
      <x:c r="K2392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93">
      <x:c r="A2393" t="str">
        <x:v>Windows Embedded POSReady 7</x:v>
      </x:c>
      <x:c r="B2393" t="str">
        <x:v/>
      </x:c>
      <x:c r="C2393" t="str">
        <x:v>Extended Security Update Year 1*</x:v>
      </x:c>
      <x:c r="D2393" t="str">
        <x:v>Fixed</x:v>
      </x:c>
      <x:c r="E2393" s="3" t="n">
        <x:v>40796</x:v>
      </x:c>
      <x:c r="F2393" s="3" t="n">
        <x:v>42654</x:v>
      </x:c>
      <x:c r="G2393" s="3" t="n">
        <x:v>44481</x:v>
      </x:c>
      <x:c r="H2393" s="3" t="n">
        <x:v/>
      </x:c>
      <x:c r="I2393" s="3" t="n">
        <x:v>44482</x:v>
      </x:c>
      <x:c r="J2393" s="3" t="n">
        <x:v>44845</x:v>
      </x:c>
      <x:c r="K2393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94">
      <x:c r="A2394" t="str">
        <x:v>Windows Embedded POSReady 7</x:v>
      </x:c>
      <x:c r="B2394" t="str">
        <x:v/>
      </x:c>
      <x:c r="C2394" t="str">
        <x:v>Extended Security Update Year 2*</x:v>
      </x:c>
      <x:c r="D2394" t="str">
        <x:v>Fixed</x:v>
      </x:c>
      <x:c r="E2394" s="3" t="n">
        <x:v>40796</x:v>
      </x:c>
      <x:c r="F2394" s="3" t="n">
        <x:v>42654</x:v>
      </x:c>
      <x:c r="G2394" s="3" t="n">
        <x:v>44481</x:v>
      </x:c>
      <x:c r="H2394" s="3" t="n">
        <x:v/>
      </x:c>
      <x:c r="I2394" s="3" t="n">
        <x:v>44846</x:v>
      </x:c>
      <x:c r="J2394" s="3" t="n">
        <x:v>45209</x:v>
      </x:c>
      <x:c r="K2394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95">
      <x:c r="A2395" t="str">
        <x:v>Windows Embedded POSReady 7</x:v>
      </x:c>
      <x:c r="B2395" t="str">
        <x:v/>
      </x:c>
      <x:c r="C2395" t="str">
        <x:v>Extended Security Update Year 3*</x:v>
      </x:c>
      <x:c r="D2395" t="str">
        <x:v>Fixed</x:v>
      </x:c>
      <x:c r="E2395" s="3" t="n">
        <x:v>40796</x:v>
      </x:c>
      <x:c r="F2395" s="3" t="n">
        <x:v>42654</x:v>
      </x:c>
      <x:c r="G2395" s="3" t="n">
        <x:v>44481</x:v>
      </x:c>
      <x:c r="H2395" s="3" t="n">
        <x:v/>
      </x:c>
      <x:c r="I2395" s="3" t="n">
        <x:v>45210</x:v>
      </x:c>
      <x:c r="J2395" s="3" t="n">
        <x:v>45573</x:v>
      </x:c>
      <x:c r="K2395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96">
      <x:c r="A2396" t="str">
        <x:v>Windows Embedded Standard 7</x:v>
      </x:c>
      <x:c r="B2396" t="str">
        <x:v>Standard</x:v>
      </x:c>
      <x:c r="C2396" t="str">
        <x:v>Original Release</x:v>
      </x:c>
      <x:c r="D2396" t="str">
        <x:v>Fixed</x:v>
      </x:c>
      <x:c r="E2396" s="3" t="n">
        <x:v>40388</x:v>
      </x:c>
      <x:c r="F2396" s="3" t="n">
        <x:v>42290</x:v>
      </x:c>
      <x:c r="G2396" s="3" t="n">
        <x:v>44117</x:v>
      </x:c>
      <x:c r="H2396" s="3" t="n">
        <x:v/>
      </x:c>
      <x:c r="I2396" s="3" t="n">
        <x:v>40388</x:v>
      </x:c>
      <x:c r="J2396" s="3" t="n">
        <x:v>41373</x:v>
      </x:c>
      <x:c r="K2396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97">
      <x:c r="A2397" t="str">
        <x:v>Windows Embedded Standard 7</x:v>
      </x:c>
      <x:c r="B2397" t="str">
        <x:v>Standard</x:v>
      </x:c>
      <x:c r="C2397" t="str">
        <x:v>Service Pack 1</x:v>
      </x:c>
      <x:c r="D2397" t="str">
        <x:v>Fixed</x:v>
      </x:c>
      <x:c r="E2397" s="3" t="n">
        <x:v>40388</x:v>
      </x:c>
      <x:c r="F2397" s="3" t="n">
        <x:v>42290</x:v>
      </x:c>
      <x:c r="G2397" s="3" t="n">
        <x:v>44117</x:v>
      </x:c>
      <x:c r="H2397" s="3" t="n">
        <x:v/>
      </x:c>
      <x:c r="I2397" s="3" t="n">
        <x:v>40602</x:v>
      </x:c>
      <x:c r="J2397" s="3" t="n">
        <x:v>44117</x:v>
      </x:c>
      <x:c r="K2397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98">
      <x:c r="A2398" t="str">
        <x:v>Windows Embedded Standard 7</x:v>
      </x:c>
      <x:c r="B2398" t="str">
        <x:v>Standard</x:v>
      </x:c>
      <x:c r="C2398" t="str">
        <x:v>Extended Security Update Year 1*</x:v>
      </x:c>
      <x:c r="D2398" t="str">
        <x:v>Fixed</x:v>
      </x:c>
      <x:c r="E2398" s="3" t="n">
        <x:v>40388</x:v>
      </x:c>
      <x:c r="F2398" s="3" t="n">
        <x:v>42290</x:v>
      </x:c>
      <x:c r="G2398" s="3" t="n">
        <x:v>44117</x:v>
      </x:c>
      <x:c r="H2398" s="3" t="n">
        <x:v/>
      </x:c>
      <x:c r="I2398" s="3" t="n">
        <x:v>44118</x:v>
      </x:c>
      <x:c r="J2398" s="3" t="n">
        <x:v>44481</x:v>
      </x:c>
      <x:c r="K2398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99">
      <x:c r="A2399" t="str">
        <x:v>Windows Embedded Standard 7</x:v>
      </x:c>
      <x:c r="B2399" t="str">
        <x:v>Standard</x:v>
      </x:c>
      <x:c r="C2399" t="str">
        <x:v>Extended Security Update Year 2*</x:v>
      </x:c>
      <x:c r="D2399" t="str">
        <x:v>Fixed</x:v>
      </x:c>
      <x:c r="E2399" s="3" t="n">
        <x:v>40388</x:v>
      </x:c>
      <x:c r="F2399" s="3" t="n">
        <x:v>42290</x:v>
      </x:c>
      <x:c r="G2399" s="3" t="n">
        <x:v>44117</x:v>
      </x:c>
      <x:c r="H2399" s="3" t="n">
        <x:v/>
      </x:c>
      <x:c r="I2399" s="3" t="n">
        <x:v>44482</x:v>
      </x:c>
      <x:c r="J2399" s="3" t="n">
        <x:v>44845</x:v>
      </x:c>
      <x:c r="K2399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400">
      <x:c r="A2400" t="str">
        <x:v>Windows Embedded Standard 7</x:v>
      </x:c>
      <x:c r="B2400" t="str">
        <x:v>Standard</x:v>
      </x:c>
      <x:c r="C2400" t="str">
        <x:v>Extended Security Update Year 3*</x:v>
      </x:c>
      <x:c r="D2400" t="str">
        <x:v>Fixed</x:v>
      </x:c>
      <x:c r="E2400" s="3" t="n">
        <x:v>40388</x:v>
      </x:c>
      <x:c r="F2400" s="3" t="n">
        <x:v>42290</x:v>
      </x:c>
      <x:c r="G2400" s="3" t="n">
        <x:v>44117</x:v>
      </x:c>
      <x:c r="H2400" s="3" t="n">
        <x:v/>
      </x:c>
      <x:c r="I2400" s="3" t="n">
        <x:v>44846</x:v>
      </x:c>
      <x:c r="J2400" s="3" t="n">
        <x:v>45209</x:v>
      </x:c>
      <x:c r="K2400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401">
      <x:c r="A2401" t="str">
        <x:v>Windows Essential Business Server 2008</x:v>
      </x:c>
      <x:c r="B2401" t="str">
        <x:v/>
      </x:c>
      <x:c r="C2401" t="str">
        <x:v>Original Release</x:v>
      </x:c>
      <x:c r="D2401" t="str">
        <x:v>Fixed</x:v>
      </x:c>
      <x:c r="E2401" s="3" t="n">
        <x:v>39794</x:v>
      </x:c>
      <x:c r="F2401" s="3" t="n">
        <x:v>42017</x:v>
      </x:c>
      <x:c r="G2401" s="3" t="n">
        <x:v>43844</x:v>
      </x:c>
      <x:c r="H2401" s="3" t="n">
        <x:v/>
      </x:c>
      <x:c r="I2401" s="3" t="n">
        <x:v>39794</x:v>
      </x:c>
      <x:c r="J2401" s="3" t="n">
        <x:v>43874</x:v>
      </x:c>
      <x:c r="K2401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2402">
      <x:c r="A2402" t="str">
        <x:v>Windows Fundamentals for Legacy PCs</x:v>
      </x:c>
      <x:c r="B2402" t="str">
        <x:v/>
      </x:c>
      <x:c r="C2402" t="str">
        <x:v>Original Release</x:v>
      </x:c>
      <x:c r="D2402" t="str">
        <x:v>Fixed</x:v>
      </x:c>
      <x:c r="E2402" s="3" t="n">
        <x:v>38868</x:v>
      </x:c>
      <x:c r="F2402" s="3" t="n">
        <x:v>39917</x:v>
      </x:c>
      <x:c r="G2402" s="3" t="n">
        <x:v>41737</x:v>
      </x:c>
      <x:c r="H2402" s="3" t="n">
        <x:v/>
      </x:c>
      <x:c r="I2402" s="3" t="n">
        <x:v>38868</x:v>
      </x:c>
      <x:c r="J2402" s="3" t="n">
        <x:v>40463</x:v>
      </x:c>
      <x:c r="K2402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2403">
      <x:c r="A2403" t="str">
        <x:v>Windows Fundamentals for Legacy PCs</x:v>
      </x:c>
      <x:c r="B2403" t="str">
        <x:v/>
      </x:c>
      <x:c r="C2403" t="str">
        <x:v>Service Pack 3</x:v>
      </x:c>
      <x:c r="D2403" t="str">
        <x:v>Fixed</x:v>
      </x:c>
      <x:c r="E2403" s="3" t="n">
        <x:v>38868</x:v>
      </x:c>
      <x:c r="F2403" s="3" t="n">
        <x:v>39917</x:v>
      </x:c>
      <x:c r="G2403" s="3" t="n">
        <x:v>41737</x:v>
      </x:c>
      <x:c r="H2403" s="3" t="n">
        <x:v/>
      </x:c>
      <x:c r="I2403" s="3" t="n">
        <x:v>39728</x:v>
      </x:c>
      <x:c r="J2403" s="3" t="n">
        <x:v>41737</x:v>
      </x:c>
      <x:c r="K2403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2404">
      <x:c r="A2404" t="str">
        <x:v>Windows Home Server</x:v>
      </x:c>
      <x:c r="B2404" t="str">
        <x:v/>
      </x:c>
      <x:c r="C2404" t="str">
        <x:v/>
      </x:c>
      <x:c r="D2404" t="str">
        <x:v>Fixed</x:v>
      </x:c>
      <x:c r="E2404" s="3" t="n">
        <x:v>39366</x:v>
      </x:c>
      <x:c r="F2404" s="3" t="n">
        <x:v>41282</x:v>
      </x:c>
      <x:c r="G2404" s="3" t="n">
        <x:v/>
      </x:c>
      <x:c r="H2404" s="3" t="n">
        <x:v/>
      </x:c>
      <x:c r="I2404" s="3" t="n">
        <x:v/>
      </x:c>
      <x:c r="J2404" s="3" t="n">
        <x:v/>
      </x:c>
      <x:c r="K2404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2405">
      <x:c r="A2405" t="str">
        <x:v>Windows Home Server 2011</x:v>
      </x:c>
      <x:c r="B2405" t="str">
        <x:v/>
      </x:c>
      <x:c r="C2405" t="str">
        <x:v/>
      </x:c>
      <x:c r="D2405" t="str">
        <x:v>Fixed</x:v>
      </x:c>
      <x:c r="E2405" s="3" t="n">
        <x:v>40722</x:v>
      </x:c>
      <x:c r="F2405" s="3" t="n">
        <x:v>42472</x:v>
      </x:c>
      <x:c r="G2405" s="3" t="n">
        <x:v/>
      </x:c>
      <x:c r="H2405" s="3" t="n">
        <x:v/>
      </x:c>
      <x:c r="I2405" s="3" t="n">
        <x:v/>
      </x:c>
      <x:c r="J2405" s="3" t="n">
        <x:v/>
      </x:c>
      <x:c r="K2405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2406">
      <x:c r="A2406" t="str">
        <x:v>Windows HPC Server 2008</x:v>
      </x:c>
      <x:c r="B2406" t="str">
        <x:v>Standard</x:v>
      </x:c>
      <x:c r="C2406" t="str">
        <x:v>Original Release</x:v>
      </x:c>
      <x:c r="D2406" t="str">
        <x:v>Fixed</x:v>
      </x:c>
      <x:c r="E2406" s="3" t="n">
        <x:v>39811</x:v>
      </x:c>
      <x:c r="F2406" s="3" t="n">
        <x:v>42017</x:v>
      </x:c>
      <x:c r="G2406" s="3" t="n">
        <x:v>43844</x:v>
      </x:c>
      <x:c r="H2406" s="3" t="n">
        <x:v/>
      </x:c>
      <x:c r="I2406" s="3" t="n">
        <x:v>39812</x:v>
      </x:c>
      <x:c r="J2406" s="3" t="n">
        <x:v>40736</x:v>
      </x:c>
      <x:c r="K2406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407">
      <x:c r="A2407" t="str">
        <x:v>Windows HPC Server 2008</x:v>
      </x:c>
      <x:c r="B2407" t="str">
        <x:v>Standard</x:v>
      </x:c>
      <x:c r="C2407" t="str">
        <x:v>Service Pack 2</x:v>
      </x:c>
      <x:c r="D2407" t="str">
        <x:v>Fixed</x:v>
      </x:c>
      <x:c r="E2407" s="3" t="n">
        <x:v>39811</x:v>
      </x:c>
      <x:c r="F2407" s="3" t="n">
        <x:v>42017</x:v>
      </x:c>
      <x:c r="G2407" s="3" t="n">
        <x:v>43844</x:v>
      </x:c>
      <x:c r="H2407" s="3" t="n">
        <x:v/>
      </x:c>
      <x:c r="I2407" s="3" t="n">
        <x:v>39932</x:v>
      </x:c>
      <x:c r="J2407" s="3" t="n">
        <x:v>43844</x:v>
      </x:c>
      <x:c r="K2407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408">
      <x:c r="A2408" t="str">
        <x:v>Windows HPC Server 2008</x:v>
      </x:c>
      <x:c r="B2408" t="str">
        <x:v>without Hyper-V</x:v>
      </x:c>
      <x:c r="C2408" t="str">
        <x:v>Original Release</x:v>
      </x:c>
      <x:c r="D2408" t="str">
        <x:v>Fixed</x:v>
      </x:c>
      <x:c r="E2408" s="3" t="n">
        <x:v>39811</x:v>
      </x:c>
      <x:c r="F2408" s="3" t="n">
        <x:v>42017</x:v>
      </x:c>
      <x:c r="G2408" s="3" t="n">
        <x:v>43844</x:v>
      </x:c>
      <x:c r="H2408" s="3" t="n">
        <x:v/>
      </x:c>
      <x:c r="I2408" s="3" t="n">
        <x:v>39812</x:v>
      </x:c>
      <x:c r="J2408" s="3" t="n">
        <x:v>40736</x:v>
      </x:c>
      <x:c r="K2408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409">
      <x:c r="A2409" t="str">
        <x:v>Windows HPC Server 2008</x:v>
      </x:c>
      <x:c r="B2409" t="str">
        <x:v>without Hyper-V</x:v>
      </x:c>
      <x:c r="C2409" t="str">
        <x:v>Service Pack 2</x:v>
      </x:c>
      <x:c r="D2409" t="str">
        <x:v>Fixed</x:v>
      </x:c>
      <x:c r="E2409" s="3" t="n">
        <x:v>39811</x:v>
      </x:c>
      <x:c r="F2409" s="3" t="n">
        <x:v>42017</x:v>
      </x:c>
      <x:c r="G2409" s="3" t="n">
        <x:v>43844</x:v>
      </x:c>
      <x:c r="H2409" s="3" t="n">
        <x:v/>
      </x:c>
      <x:c r="I2409" s="3" t="n">
        <x:v>39932</x:v>
      </x:c>
      <x:c r="J2409" s="3" t="n">
        <x:v>43844</x:v>
      </x:c>
      <x:c r="K2409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410">
      <x:c r="A2410" t="str">
        <x:v>Windows HPC Server 2008 R2</x:v>
      </x:c>
      <x:c r="B2410" t="str">
        <x:v/>
      </x:c>
      <x:c r="C2410" t="str">
        <x:v>Original Release</x:v>
      </x:c>
      <x:c r="D2410" t="str">
        <x:v>Fixed</x:v>
      </x:c>
      <x:c r="E2410" s="3" t="n">
        <x:v>40468</x:v>
      </x:c>
      <x:c r="F2410" s="3" t="n">
        <x:v>42017</x:v>
      </x:c>
      <x:c r="G2410" s="3" t="n">
        <x:v>43844</x:v>
      </x:c>
      <x:c r="H2410" s="3" t="n">
        <x:v/>
      </x:c>
      <x:c r="I2410" s="3" t="n">
        <x:v>40468</x:v>
      </x:c>
      <x:c r="J2410" s="3" t="n">
        <x:v>41373</x:v>
      </x:c>
      <x:c r="K2410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2411">
      <x:c r="A2411" t="str">
        <x:v>Windows HPC Server 2008 R2</x:v>
      </x:c>
      <x:c r="B2411" t="str">
        <x:v/>
      </x:c>
      <x:c r="C2411" t="str">
        <x:v>Service Pack 1</x:v>
      </x:c>
      <x:c r="D2411" t="str">
        <x:v>Fixed</x:v>
      </x:c>
      <x:c r="E2411" s="3" t="n">
        <x:v>40468</x:v>
      </x:c>
      <x:c r="F2411" s="3" t="n">
        <x:v>42017</x:v>
      </x:c>
      <x:c r="G2411" s="3" t="n">
        <x:v>43844</x:v>
      </x:c>
      <x:c r="H2411" s="3" t="n">
        <x:v/>
      </x:c>
      <x:c r="I2411" s="3" t="n">
        <x:v>40596</x:v>
      </x:c>
      <x:c r="J2411" s="3" t="n">
        <x:v>43844</x:v>
      </x:c>
      <x:c r="K2411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2412">
      <x:c r="A2412" t="str">
        <x:v>Windows Identity Foundation</x:v>
      </x:c>
      <x:c r="B2412" t="str">
        <x:v/>
      </x:c>
      <x:c r="C2412" t="str">
        <x:v/>
      </x:c>
      <x:c r="D2412" t="str">
        <x:v>Fixed</x:v>
      </x:c>
      <x:c r="E2412" s="3" t="n">
        <x:v>40223</x:v>
      </x:c>
      <x:c r="F2412" s="3" t="n">
        <x:v>42108</x:v>
      </x:c>
      <x:c r="G2412" s="3" t="n">
        <x:v>43935</x:v>
      </x:c>
      <x:c r="H2412" s="3" t="n">
        <x:v/>
      </x:c>
      <x:c r="I2412" s="3" t="n">
        <x:v/>
      </x:c>
      <x:c r="J2412" s="3" t="n">
        <x:v/>
      </x:c>
      <x:c r="K2412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  <x:row r="2413">
      <x:c r="A2413" t="str">
        <x:v>Windows Live OneCare</x:v>
      </x:c>
      <x:c r="B2413" t="str">
        <x:v/>
      </x:c>
      <x:c r="C2413" t="str">
        <x:v/>
      </x:c>
      <x:c r="D2413" t="str">
        <x:v>Modern</x:v>
      </x:c>
      <x:c r="E2413" s="3" t="n">
        <x:v>39329</x:v>
      </x:c>
      <x:c r="F2413" s="3" t="n">
        <x:v/>
      </x:c>
      <x:c r="G2413" s="3" t="n">
        <x:v/>
      </x:c>
      <x:c r="H2413" s="3" t="n">
        <x:v>40645</x:v>
      </x:c>
      <x:c r="I2413" s="3" t="n">
        <x:v/>
      </x:c>
      <x:c r="J2413" s="3" t="n">
        <x:v/>
      </x:c>
      <x:c r="K2413" t="str">
        <x:f>=HYPERLINK("https://learn.microsoft.com/lifecycle/products/windows-live-onecare?branch=live", "https://learn.microsoft.com/lifecycle/products/windows-live-onecare?branch=live")</x:f>
        <x:v>https://learn.microsoft.com/lifecycle/products/windows-live-onecare?branch=live</x:v>
      </x:c>
    </x:row>
    <x:row r="2414">
      <x:c r="A2414" t="str">
        <x:v>Windows Media Encoder 9 Series</x:v>
      </x:c>
      <x:c r="B2414" t="str">
        <x:v>64 Bit</x:v>
      </x:c>
      <x:c r="C2414" t="str">
        <x:v/>
      </x:c>
      <x:c r="D2414" t="str">
        <x:v>Fixed</x:v>
      </x:c>
      <x:c r="E2414" s="3" t="n">
        <x:v>37575</x:v>
      </x:c>
      <x:c r="F2414" s="3" t="n">
        <x:v>40190</x:v>
      </x:c>
      <x:c r="G2414" s="3" t="n">
        <x:v>42017</x:v>
      </x:c>
      <x:c r="H2414" s="3" t="n">
        <x:v/>
      </x:c>
      <x:c r="I2414" s="3" t="n">
        <x:v/>
      </x:c>
      <x:c r="J2414" s="3" t="n">
        <x:v/>
      </x:c>
      <x:c r="K2414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2415">
      <x:c r="A2415" t="str">
        <x:v>Windows Media Encoder 9 Series</x:v>
      </x:c>
      <x:c r="B2415" t="str">
        <x:v>Standard</x:v>
      </x:c>
      <x:c r="C2415" t="str">
        <x:v/>
      </x:c>
      <x:c r="D2415" t="str">
        <x:v>Fixed</x:v>
      </x:c>
      <x:c r="E2415" s="3" t="n">
        <x:v>37575</x:v>
      </x:c>
      <x:c r="F2415" s="3" t="n">
        <x:v>40190</x:v>
      </x:c>
      <x:c r="G2415" s="3" t="n">
        <x:v>42017</x:v>
      </x:c>
      <x:c r="H2415" s="3" t="n">
        <x:v/>
      </x:c>
      <x:c r="I2415" s="3" t="n">
        <x:v/>
      </x:c>
      <x:c r="J2415" s="3" t="n">
        <x:v/>
      </x:c>
      <x:c r="K2415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2416">
      <x:c r="A2416" t="str">
        <x:v>Windows Mobile 2003</x:v>
      </x:c>
      <x:c r="B2416" t="str">
        <x:v>for Pocket PC</x:v>
      </x:c>
      <x:c r="C2416" t="str">
        <x:v/>
      </x:c>
      <x:c r="D2416" t="str">
        <x:v>Fixed</x:v>
      </x:c>
      <x:c r="E2416" s="3" t="n">
        <x:v>38138</x:v>
      </x:c>
      <x:c r="F2416" s="3" t="n">
        <x:v>40008</x:v>
      </x:c>
      <x:c r="G2416" s="3" t="n">
        <x:v>41828</x:v>
      </x:c>
      <x:c r="H2416" s="3" t="n">
        <x:v/>
      </x:c>
      <x:c r="I2416" s="3" t="n">
        <x:v/>
      </x:c>
      <x:c r="J2416" s="3" t="n">
        <x:v/>
      </x:c>
      <x:c r="K2416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17">
      <x:c r="A2417" t="str">
        <x:v>Windows Mobile 2003</x:v>
      </x:c>
      <x:c r="B2417" t="str">
        <x:v>for Smartphones</x:v>
      </x:c>
      <x:c r="C2417" t="str">
        <x:v/>
      </x:c>
      <x:c r="D2417" t="str">
        <x:v>Fixed</x:v>
      </x:c>
      <x:c r="E2417" s="3" t="n">
        <x:v>38138</x:v>
      </x:c>
      <x:c r="F2417" s="3" t="n">
        <x:v>40008</x:v>
      </x:c>
      <x:c r="G2417" s="3" t="n">
        <x:v>41828</x:v>
      </x:c>
      <x:c r="H2417" s="3" t="n">
        <x:v/>
      </x:c>
      <x:c r="I2417" s="3" t="n">
        <x:v/>
      </x:c>
      <x:c r="J2417" s="3" t="n">
        <x:v/>
      </x:c>
      <x:c r="K2417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18">
      <x:c r="A2418" t="str">
        <x:v>Windows Mobile 2003</x:v>
      </x:c>
      <x:c r="B2418" t="str">
        <x:v>Second Edition software for Pocket PC Phone</x:v>
      </x:c>
      <x:c r="C2418" t="str">
        <x:v/>
      </x:c>
      <x:c r="D2418" t="str">
        <x:v>Fixed</x:v>
      </x:c>
      <x:c r="E2418" s="3" t="n">
        <x:v>38138</x:v>
      </x:c>
      <x:c r="F2418" s="3" t="n">
        <x:v>40008</x:v>
      </x:c>
      <x:c r="G2418" s="3" t="n">
        <x:v>41828</x:v>
      </x:c>
      <x:c r="H2418" s="3" t="n">
        <x:v/>
      </x:c>
      <x:c r="I2418" s="3" t="n">
        <x:v/>
      </x:c>
      <x:c r="J2418" s="3" t="n">
        <x:v/>
      </x:c>
      <x:c r="K2418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19">
      <x:c r="A2419" t="str">
        <x:v>Windows Mobile 2003</x:v>
      </x:c>
      <x:c r="B2419" t="str">
        <x:v>Second Edition software for Smartphone</x:v>
      </x:c>
      <x:c r="C2419" t="str">
        <x:v/>
      </x:c>
      <x:c r="D2419" t="str">
        <x:v>Fixed</x:v>
      </x:c>
      <x:c r="E2419" s="3" t="n">
        <x:v>38138</x:v>
      </x:c>
      <x:c r="F2419" s="3" t="n">
        <x:v>40008</x:v>
      </x:c>
      <x:c r="G2419" s="3" t="n">
        <x:v>41828</x:v>
      </x:c>
      <x:c r="H2419" s="3" t="n">
        <x:v/>
      </x:c>
      <x:c r="I2419" s="3" t="n">
        <x:v/>
      </x:c>
      <x:c r="J2419" s="3" t="n">
        <x:v/>
      </x:c>
      <x:c r="K2419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20">
      <x:c r="A2420" t="str">
        <x:v>Windows Mobile 5.0</x:v>
      </x:c>
      <x:c r="B2420" t="str">
        <x:v>for Pocket PC</x:v>
      </x:c>
      <x:c r="C2420" t="str">
        <x:v/>
      </x:c>
      <x:c r="D2420" t="str">
        <x:v>Fixed</x:v>
      </x:c>
      <x:c r="E2420" s="3" t="n">
        <x:v>38564</x:v>
      </x:c>
      <x:c r="F2420" s="3" t="n">
        <x:v>40463</x:v>
      </x:c>
      <x:c r="G2420" s="3" t="n">
        <x:v>42290</x:v>
      </x:c>
      <x:c r="H2420" s="3" t="n">
        <x:v/>
      </x:c>
      <x:c r="I2420" s="3" t="n">
        <x:v/>
      </x:c>
      <x:c r="J2420" s="3" t="n">
        <x:v/>
      </x:c>
      <x:c r="K2420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421">
      <x:c r="A2421" t="str">
        <x:v>Windows Mobile 5.0</x:v>
      </x:c>
      <x:c r="B2421" t="str">
        <x:v>for Smartphones</x:v>
      </x:c>
      <x:c r="C2421" t="str">
        <x:v/>
      </x:c>
      <x:c r="D2421" t="str">
        <x:v>Fixed</x:v>
      </x:c>
      <x:c r="E2421" s="3" t="n">
        <x:v>38564</x:v>
      </x:c>
      <x:c r="F2421" s="3" t="n">
        <x:v>40463</x:v>
      </x:c>
      <x:c r="G2421" s="3" t="n">
        <x:v>42290</x:v>
      </x:c>
      <x:c r="H2421" s="3" t="n">
        <x:v/>
      </x:c>
      <x:c r="I2421" s="3" t="n">
        <x:v/>
      </x:c>
      <x:c r="J2421" s="3" t="n">
        <x:v/>
      </x:c>
      <x:c r="K2421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422">
      <x:c r="A2422" t="str">
        <x:v>Windows Mobile 6</x:v>
      </x:c>
      <x:c r="B2422" t="str">
        <x:v>Classic</x:v>
      </x:c>
      <x:c r="C2422" t="str">
        <x:v/>
      </x:c>
      <x:c r="D2422" t="str">
        <x:v>Fixed</x:v>
      </x:c>
      <x:c r="E2422" s="3" t="n">
        <x:v>39214</x:v>
      </x:c>
      <x:c r="F2422" s="3" t="n">
        <x:v>41282</x:v>
      </x:c>
      <x:c r="G2422" s="3" t="n">
        <x:v/>
      </x:c>
      <x:c r="H2422" s="3" t="n">
        <x:v/>
      </x:c>
      <x:c r="I2422" s="3" t="n">
        <x:v/>
      </x:c>
      <x:c r="J2422" s="3" t="n">
        <x:v/>
      </x:c>
      <x:c r="K2422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23">
      <x:c r="A2423" t="str">
        <x:v>Windows Mobile 6</x:v>
      </x:c>
      <x:c r="B2423" t="str">
        <x:v>Professional</x:v>
      </x:c>
      <x:c r="C2423" t="str">
        <x:v/>
      </x:c>
      <x:c r="D2423" t="str">
        <x:v>Fixed</x:v>
      </x:c>
      <x:c r="E2423" s="3" t="n">
        <x:v>39214</x:v>
      </x:c>
      <x:c r="F2423" s="3" t="n">
        <x:v>41282</x:v>
      </x:c>
      <x:c r="G2423" s="3" t="n">
        <x:v/>
      </x:c>
      <x:c r="H2423" s="3" t="n">
        <x:v/>
      </x:c>
      <x:c r="I2423" s="3" t="n">
        <x:v/>
      </x:c>
      <x:c r="J2423" s="3" t="n">
        <x:v/>
      </x:c>
      <x:c r="K2423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24">
      <x:c r="A2424" t="str">
        <x:v>Windows Mobile 6</x:v>
      </x:c>
      <x:c r="B2424" t="str">
        <x:v>Standard</x:v>
      </x:c>
      <x:c r="C2424" t="str">
        <x:v/>
      </x:c>
      <x:c r="D2424" t="str">
        <x:v>Fixed</x:v>
      </x:c>
      <x:c r="E2424" s="3" t="n">
        <x:v>39214</x:v>
      </x:c>
      <x:c r="F2424" s="3" t="n">
        <x:v>41282</x:v>
      </x:c>
      <x:c r="G2424" s="3" t="n">
        <x:v/>
      </x:c>
      <x:c r="H2424" s="3" t="n">
        <x:v/>
      </x:c>
      <x:c r="I2424" s="3" t="n">
        <x:v/>
      </x:c>
      <x:c r="J2424" s="3" t="n">
        <x:v/>
      </x:c>
      <x:c r="K2424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25">
      <x:c r="A2425" t="str">
        <x:v>Windows Mobile 6.1</x:v>
      </x:c>
      <x:c r="B2425" t="str">
        <x:v>Adaptation Kit</x:v>
      </x:c>
      <x:c r="C2425" t="str">
        <x:v/>
      </x:c>
      <x:c r="D2425" t="str">
        <x:v>Fixed</x:v>
      </x:c>
      <x:c r="E2425" s="3" t="n">
        <x:v>39630</x:v>
      </x:c>
      <x:c r="F2425" s="3" t="n">
        <x:v>41282</x:v>
      </x:c>
      <x:c r="G2425" s="3" t="n">
        <x:v/>
      </x:c>
      <x:c r="H2425" s="3" t="n">
        <x:v/>
      </x:c>
      <x:c r="I2425" s="3" t="n">
        <x:v/>
      </x:c>
      <x:c r="J2425" s="3" t="n">
        <x:v/>
      </x:c>
      <x:c r="K2425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26">
      <x:c r="A2426" t="str">
        <x:v>Windows Mobile 6.1</x:v>
      </x:c>
      <x:c r="B2426" t="str">
        <x:v>Professional</x:v>
      </x:c>
      <x:c r="C2426" t="str">
        <x:v/>
      </x:c>
      <x:c r="D2426" t="str">
        <x:v>Fixed</x:v>
      </x:c>
      <x:c r="E2426" s="3" t="n">
        <x:v>39630</x:v>
      </x:c>
      <x:c r="F2426" s="3" t="n">
        <x:v>41282</x:v>
      </x:c>
      <x:c r="G2426" s="3" t="n">
        <x:v/>
      </x:c>
      <x:c r="H2426" s="3" t="n">
        <x:v/>
      </x:c>
      <x:c r="I2426" s="3" t="n">
        <x:v/>
      </x:c>
      <x:c r="J2426" s="3" t="n">
        <x:v/>
      </x:c>
      <x:c r="K2426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27">
      <x:c r="A2427" t="str">
        <x:v>Windows Mobile 6.1</x:v>
      </x:c>
      <x:c r="B2427" t="str">
        <x:v>Standard</x:v>
      </x:c>
      <x:c r="C2427" t="str">
        <x:v/>
      </x:c>
      <x:c r="D2427" t="str">
        <x:v>Fixed</x:v>
      </x:c>
      <x:c r="E2427" s="3" t="n">
        <x:v>39630</x:v>
      </x:c>
      <x:c r="F2427" s="3" t="n">
        <x:v>41282</x:v>
      </x:c>
      <x:c r="G2427" s="3" t="n">
        <x:v/>
      </x:c>
      <x:c r="H2427" s="3" t="n">
        <x:v/>
      </x:c>
      <x:c r="I2427" s="3" t="n">
        <x:v/>
      </x:c>
      <x:c r="J2427" s="3" t="n">
        <x:v/>
      </x:c>
      <x:c r="K2427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28">
      <x:c r="A2428" t="str">
        <x:v>Windows Mobile 6.5</x:v>
      </x:c>
      <x:c r="B2428" t="str">
        <x:v>Professional</x:v>
      </x:c>
      <x:c r="C2428" t="str">
        <x:v/>
      </x:c>
      <x:c r="D2428" t="str">
        <x:v>Fixed</x:v>
      </x:c>
      <x:c r="E2428" s="3" t="n">
        <x:v>40066</x:v>
      </x:c>
      <x:c r="F2428" s="3" t="n">
        <x:v>41282</x:v>
      </x:c>
      <x:c r="G2428" s="3" t="n">
        <x:v/>
      </x:c>
      <x:c r="H2428" s="3" t="n">
        <x:v/>
      </x:c>
      <x:c r="I2428" s="3" t="n">
        <x:v/>
      </x:c>
      <x:c r="J2428" s="3" t="n">
        <x:v/>
      </x:c>
      <x:c r="K2428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2429">
      <x:c r="A2429" t="str">
        <x:v>Windows Mobile 6.5</x:v>
      </x:c>
      <x:c r="B2429" t="str">
        <x:v>Standard</x:v>
      </x:c>
      <x:c r="C2429" t="str">
        <x:v/>
      </x:c>
      <x:c r="D2429" t="str">
        <x:v>Fixed</x:v>
      </x:c>
      <x:c r="E2429" s="3" t="n">
        <x:v>40066</x:v>
      </x:c>
      <x:c r="F2429" s="3" t="n">
        <x:v>41282</x:v>
      </x:c>
      <x:c r="G2429" s="3" t="n">
        <x:v/>
      </x:c>
      <x:c r="H2429" s="3" t="n">
        <x:v/>
      </x:c>
      <x:c r="I2429" s="3" t="n">
        <x:v/>
      </x:c>
      <x:c r="J2429" s="3" t="n">
        <x:v/>
      </x:c>
      <x:c r="K2429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2430">
      <x:c r="A2430" t="str">
        <x:v>Windows MovieMaker 2.0</x:v>
      </x:c>
      <x:c r="B2430" t="str">
        <x:v/>
      </x:c>
      <x:c r="C2430" t="str">
        <x:v/>
      </x:c>
      <x:c r="D2430" t="str">
        <x:v>Fixed</x:v>
      </x:c>
      <x:c r="E2430" s="3" t="n">
        <x:v>37672</x:v>
      </x:c>
      <x:c r="F2430" s="3" t="n">
        <x:v>39091</x:v>
      </x:c>
      <x:c r="G2430" s="3" t="n">
        <x:v/>
      </x:c>
      <x:c r="H2430" s="3" t="n">
        <x:v/>
      </x:c>
      <x:c r="I2430" s="3" t="n">
        <x:v/>
      </x:c>
      <x:c r="J2430" s="3" t="n">
        <x:v/>
      </x:c>
      <x:c r="K2430" t="str">
        <x:f>=HYPERLINK("https://learn.microsoft.com/lifecycle/products/windows-moviemaker-20?branch=live", "https://learn.microsoft.com/lifecycle/products/windows-moviemaker-20?branch=live")</x:f>
        <x:v>https://learn.microsoft.com/lifecycle/products/windows-moviemaker-20?branch=live</x:v>
      </x:c>
    </x:row>
    <x:row r="2431">
      <x:c r="A2431" t="str">
        <x:v>Windows MultiPoint Server 2010</x:v>
      </x:c>
      <x:c r="B2431" t="str">
        <x:v>Academic</x:v>
      </x:c>
      <x:c r="C2431" t="str">
        <x:v/>
      </x:c>
      <x:c r="D2431" t="str">
        <x:v>Fixed</x:v>
      </x:c>
      <x:c r="E2431" s="3" t="n">
        <x:v>40311</x:v>
      </x:c>
      <x:c r="F2431" s="3" t="n">
        <x:v>42199</x:v>
      </x:c>
      <x:c r="G2431" s="3" t="n">
        <x:v>44026</x:v>
      </x:c>
      <x:c r="H2431" s="3" t="n">
        <x:v/>
      </x:c>
      <x:c r="I2431" s="3" t="n">
        <x:v/>
      </x:c>
      <x:c r="J2431" s="3" t="n">
        <x:v/>
      </x:c>
      <x:c r="K2431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2432">
      <x:c r="A2432" t="str">
        <x:v>Windows MultiPoint Server 2010</x:v>
      </x:c>
      <x:c r="B2432" t="str">
        <x:v>Standard</x:v>
      </x:c>
      <x:c r="C2432" t="str">
        <x:v/>
      </x:c>
      <x:c r="D2432" t="str">
        <x:v>Fixed</x:v>
      </x:c>
      <x:c r="E2432" s="3" t="n">
        <x:v>40311</x:v>
      </x:c>
      <x:c r="F2432" s="3" t="n">
        <x:v>42199</x:v>
      </x:c>
      <x:c r="G2432" s="3" t="n">
        <x:v>44026</x:v>
      </x:c>
      <x:c r="H2432" s="3" t="n">
        <x:v/>
      </x:c>
      <x:c r="I2432" s="3" t="n">
        <x:v/>
      </x:c>
      <x:c r="J2432" s="3" t="n">
        <x:v/>
      </x:c>
      <x:c r="K2432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2433">
      <x:c r="A2433" t="str">
        <x:v>Windows MultiPoint Server 2011</x:v>
      </x:c>
      <x:c r="B2433" t="str">
        <x:v>Premium</x:v>
      </x:c>
      <x:c r="C2433" t="str">
        <x:v/>
      </x:c>
      <x:c r="D2433" t="str">
        <x:v>Fixed</x:v>
      </x:c>
      <x:c r="E2433" s="3" t="n">
        <x:v>40675</x:v>
      </x:c>
      <x:c r="F2433" s="3" t="n">
        <x:v>42563</x:v>
      </x:c>
      <x:c r="G2433" s="3" t="n">
        <x:v>44390</x:v>
      </x:c>
      <x:c r="H2433" s="3" t="n">
        <x:v/>
      </x:c>
      <x:c r="I2433" s="3" t="n">
        <x:v/>
      </x:c>
      <x:c r="J2433" s="3" t="n">
        <x:v/>
      </x:c>
      <x:c r="K2433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2434">
      <x:c r="A2434" t="str">
        <x:v>Windows MultiPoint Server 2011</x:v>
      </x:c>
      <x:c r="B2434" t="str">
        <x:v>Standard</x:v>
      </x:c>
      <x:c r="C2434" t="str">
        <x:v/>
      </x:c>
      <x:c r="D2434" t="str">
        <x:v>Fixed</x:v>
      </x:c>
      <x:c r="E2434" s="3" t="n">
        <x:v>40675</x:v>
      </x:c>
      <x:c r="F2434" s="3" t="n">
        <x:v>42563</x:v>
      </x:c>
      <x:c r="G2434" s="3" t="n">
        <x:v>44390</x:v>
      </x:c>
      <x:c r="H2434" s="3" t="n">
        <x:v/>
      </x:c>
      <x:c r="I2434" s="3" t="n">
        <x:v/>
      </x:c>
      <x:c r="J2434" s="3" t="n">
        <x:v/>
      </x:c>
      <x:c r="K2434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2435">
      <x:c r="A2435" t="str">
        <x:v>Windows MultiPoint Server 2012</x:v>
      </x:c>
      <x:c r="B2435" t="str">
        <x:v>Premium</x:v>
      </x:c>
      <x:c r="C2435" t="str">
        <x:v/>
      </x:c>
      <x:c r="D2435" t="str">
        <x:v>Fixed</x:v>
      </x:c>
      <x:c r="E2435" s="3" t="n">
        <x:v>41212</x:v>
      </x:c>
      <x:c r="F2435" s="3" t="n">
        <x:v>43382</x:v>
      </x:c>
      <x:c r="G2435" s="3" t="n">
        <x:v>45209</x:v>
      </x:c>
      <x:c r="H2435" s="3" t="n">
        <x:v/>
      </x:c>
      <x:c r="I2435" s="3" t="n">
        <x:v/>
      </x:c>
      <x:c r="J2435" s="3" t="n">
        <x:v/>
      </x:c>
      <x:c r="K2435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2436">
      <x:c r="A2436" t="str">
        <x:v>Windows MultiPoint Server 2012</x:v>
      </x:c>
      <x:c r="B2436" t="str">
        <x:v>Standard</x:v>
      </x:c>
      <x:c r="C2436" t="str">
        <x:v/>
      </x:c>
      <x:c r="D2436" t="str">
        <x:v>Fixed</x:v>
      </x:c>
      <x:c r="E2436" s="3" t="n">
        <x:v>41212</x:v>
      </x:c>
      <x:c r="F2436" s="3" t="n">
        <x:v>43382</x:v>
      </x:c>
      <x:c r="G2436" s="3" t="n">
        <x:v>45209</x:v>
      </x:c>
      <x:c r="H2436" s="3" t="n">
        <x:v/>
      </x:c>
      <x:c r="I2436" s="3" t="n">
        <x:v/>
      </x:c>
      <x:c r="J2436" s="3" t="n">
        <x:v/>
      </x:c>
      <x:c r="K2436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2437">
      <x:c r="A2437" t="str">
        <x:v>Windows Phone 7.8</x:v>
      </x:c>
      <x:c r="B2437" t="str">
        <x:v/>
      </x:c>
      <x:c r="C2437" t="str">
        <x:v/>
      </x:c>
      <x:c r="D2437" t="str">
        <x:v>Fixed</x:v>
      </x:c>
      <x:c r="E2437" s="3" t="n">
        <x:v>41314</x:v>
      </x:c>
      <x:c r="F2437" s="3" t="n">
        <x:v>41926</x:v>
      </x:c>
      <x:c r="G2437" s="3" t="n">
        <x:v/>
      </x:c>
      <x:c r="H2437" s="3" t="n">
        <x:v/>
      </x:c>
      <x:c r="I2437" s="3" t="n">
        <x:v/>
      </x:c>
      <x:c r="J2437" s="3" t="n">
        <x:v/>
      </x:c>
      <x:c r="K2437" t="str">
        <x:f>=HYPERLINK("https://learn.microsoft.com/lifecycle/products/windows-phone-78?branch=live", "https://learn.microsoft.com/lifecycle/products/windows-phone-78?branch=live")</x:f>
        <x:v>https://learn.microsoft.com/lifecycle/products/windows-phone-78?branch=live</x:v>
      </x:c>
    </x:row>
    <x:row r="2438">
      <x:c r="A2438" t="str">
        <x:v>Windows Phone 8</x:v>
      </x:c>
      <x:c r="B2438" t="str">
        <x:v/>
      </x:c>
      <x:c r="C2438" t="str">
        <x:v>Original Release</x:v>
      </x:c>
      <x:c r="D2438" t="str">
        <x:v>Fixed</x:v>
      </x:c>
      <x:c r="E2438" s="3" t="n">
        <x:v>41257</x:v>
      </x:c>
      <x:c r="F2438" s="3" t="n">
        <x:v>41828</x:v>
      </x:c>
      <x:c r="G2438" s="3" t="n">
        <x:v/>
      </x:c>
      <x:c r="H2438" s="3" t="n">
        <x:v/>
      </x:c>
      <x:c r="I2438" s="3" t="n">
        <x:v>41257</x:v>
      </x:c>
      <x:c r="J2438" s="3" t="n">
        <x:v/>
      </x:c>
      <x:c r="K2438" t="str">
        <x:f>=HYPERLINK("https://learn.microsoft.com/lifecycle/products/windows-phone-8?branch=live", "https://learn.microsoft.com/lifecycle/products/windows-phone-8?branch=live")</x:f>
        <x:v>https://learn.microsoft.com/lifecycle/products/windows-phone-8?branch=live</x:v>
      </x:c>
    </x:row>
    <x:row r="2439">
      <x:c r="A2439" t="str">
        <x:v>Windows Phone 8.1</x:v>
      </x:c>
      <x:c r="B2439" t="str">
        <x:v/>
      </x:c>
      <x:c r="C2439" t="str">
        <x:v/>
      </x:c>
      <x:c r="D2439" t="str">
        <x:v>Fixed</x:v>
      </x:c>
      <x:c r="E2439" s="3" t="n">
        <x:v>41814</x:v>
      </x:c>
      <x:c r="F2439" s="3" t="n">
        <x:v>42927</x:v>
      </x:c>
      <x:c r="G2439" s="3" t="n">
        <x:v/>
      </x:c>
      <x:c r="H2439" s="3" t="n">
        <x:v/>
      </x:c>
      <x:c r="I2439" s="3" t="n">
        <x:v/>
      </x:c>
      <x:c r="J2439" s="3" t="n">
        <x:v/>
      </x:c>
      <x:c r="K2439" t="str">
        <x:f>=HYPERLINK("https://learn.microsoft.com/lifecycle/products/windows-phone-81?branch=live", "https://learn.microsoft.com/lifecycle/products/windows-phone-81?branch=live")</x:f>
        <x:v>https://learn.microsoft.com/lifecycle/products/windows-phone-81?branch=live</x:v>
      </x:c>
    </x:row>
    <x:row r="2440">
      <x:c r="A2440" t="str">
        <x:v>Windows RT</x:v>
      </x:c>
      <x:c r="B2440" t="str">
        <x:v>8.1</x:v>
      </x:c>
      <x:c r="C2440" t="str">
        <x:v>Windows RT</x:v>
      </x:c>
      <x:c r="D2440" t="str">
        <x:v>Fixed</x:v>
      </x:c>
      <x:c r="E2440" s="3" t="n">
        <x:v>41212</x:v>
      </x:c>
      <x:c r="F2440" s="3" t="n">
        <x:v>43109</x:v>
      </x:c>
      <x:c r="G2440" s="3" t="n">
        <x:v>44936</x:v>
      </x:c>
      <x:c r="H2440" s="3" t="n">
        <x:v/>
      </x:c>
      <x:c r="I2440" s="3" t="n">
        <x:v>41212</x:v>
      </x:c>
      <x:c r="J2440" s="3" t="n">
        <x:v>42381</x:v>
      </x:c>
      <x:c r="K2440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2441">
      <x:c r="A2441" t="str">
        <x:v>Windows RT</x:v>
      </x:c>
      <x:c r="B2441" t="str">
        <x:v>8.1</x:v>
      </x:c>
      <x:c r="C2441" t="str">
        <x:v>Windows RT 8.1</x:v>
      </x:c>
      <x:c r="D2441" t="str">
        <x:v>Fixed</x:v>
      </x:c>
      <x:c r="E2441" s="3" t="n">
        <x:v>41212</x:v>
      </x:c>
      <x:c r="F2441" s="3" t="n">
        <x:v>43109</x:v>
      </x:c>
      <x:c r="G2441" s="3" t="n">
        <x:v>44936</x:v>
      </x:c>
      <x:c r="H2441" s="3" t="n">
        <x:v/>
      </x:c>
      <x:c r="I2441" s="3" t="n">
        <x:v>41591</x:v>
      </x:c>
      <x:c r="J2441" s="3" t="n">
        <x:v>44936</x:v>
      </x:c>
      <x:c r="K2441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2442">
      <x:c r="A2442" t="str">
        <x:v>Windows Server 2003 </x:v>
      </x:c>
      <x:c r="B2442" t="str">
        <x:v>Datacenter (32-bit x86)</x:v>
      </x:c>
      <x:c r="C2442" t="str">
        <x:v>Original Release</x:v>
      </x:c>
      <x:c r="D2442" t="str">
        <x:v>Fixed</x:v>
      </x:c>
      <x:c r="E2442" s="3" t="n">
        <x:v>37769</x:v>
      </x:c>
      <x:c r="F2442" s="3" t="n">
        <x:v>40372</x:v>
      </x:c>
      <x:c r="G2442" s="3" t="n">
        <x:v>42199</x:v>
      </x:c>
      <x:c r="H2442" s="3" t="n">
        <x:v/>
      </x:c>
      <x:c r="I2442" s="3" t="n">
        <x:v>37769</x:v>
      </x:c>
      <x:c r="J2442" s="3" t="n">
        <x:v>39182</x:v>
      </x:c>
      <x:c r="K244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3">
      <x:c r="A2443" t="str">
        <x:v>Windows Server 2003 </x:v>
      </x:c>
      <x:c r="B2443" t="str">
        <x:v>Datacenter (32-bit x86)</x:v>
      </x:c>
      <x:c r="C2443" t="str">
        <x:v>Service Pack 1</x:v>
      </x:c>
      <x:c r="D2443" t="str">
        <x:v>Fixed</x:v>
      </x:c>
      <x:c r="E2443" s="3" t="n">
        <x:v>37769</x:v>
      </x:c>
      <x:c r="F2443" s="3" t="n">
        <x:v>40372</x:v>
      </x:c>
      <x:c r="G2443" s="3" t="n">
        <x:v>42199</x:v>
      </x:c>
      <x:c r="H2443" s="3" t="n">
        <x:v/>
      </x:c>
      <x:c r="I2443" s="3" t="n">
        <x:v>38441</x:v>
      </x:c>
      <x:c r="J2443" s="3" t="n">
        <x:v>39917</x:v>
      </x:c>
      <x:c r="K244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4">
      <x:c r="A2444" t="str">
        <x:v>Windows Server 2003 </x:v>
      </x:c>
      <x:c r="B2444" t="str">
        <x:v>Datacenter (32-bit x86)</x:v>
      </x:c>
      <x:c r="C2444" t="str">
        <x:v>Service Pack 2</x:v>
      </x:c>
      <x:c r="D2444" t="str">
        <x:v>Fixed</x:v>
      </x:c>
      <x:c r="E2444" s="3" t="n">
        <x:v>37769</x:v>
      </x:c>
      <x:c r="F2444" s="3" t="n">
        <x:v>40372</x:v>
      </x:c>
      <x:c r="G2444" s="3" t="n">
        <x:v>42199</x:v>
      </x:c>
      <x:c r="H2444" s="3" t="n">
        <x:v/>
      </x:c>
      <x:c r="I2444" s="3" t="n">
        <x:v>39154</x:v>
      </x:c>
      <x:c r="J2444" s="3" t="n">
        <x:v>42199</x:v>
      </x:c>
      <x:c r="K244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5">
      <x:c r="A2445" t="str">
        <x:v>Windows Server 2003 </x:v>
      </x:c>
      <x:c r="B2445" t="str">
        <x:v>Datacenter (x64)</x:v>
      </x:c>
      <x:c r="C2445" t="str">
        <x:v>Original Release</x:v>
      </x:c>
      <x:c r="D2445" t="str">
        <x:v>Fixed</x:v>
      </x:c>
      <x:c r="E2445" s="3" t="n">
        <x:v>37769</x:v>
      </x:c>
      <x:c r="F2445" s="3" t="n">
        <x:v>40372</x:v>
      </x:c>
      <x:c r="G2445" s="3" t="n">
        <x:v>42199</x:v>
      </x:c>
      <x:c r="H2445" s="3" t="n">
        <x:v/>
      </x:c>
      <x:c r="I2445" s="3" t="n">
        <x:v>37769</x:v>
      </x:c>
      <x:c r="J2445" s="3" t="n">
        <x:v>39182</x:v>
      </x:c>
      <x:c r="K244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6">
      <x:c r="A2446" t="str">
        <x:v>Windows Server 2003 </x:v>
      </x:c>
      <x:c r="B2446" t="str">
        <x:v>Datacenter (x64)</x:v>
      </x:c>
      <x:c r="C2446" t="str">
        <x:v>Service Pack 1</x:v>
      </x:c>
      <x:c r="D2446" t="str">
        <x:v>Fixed</x:v>
      </x:c>
      <x:c r="E2446" s="3" t="n">
        <x:v>37769</x:v>
      </x:c>
      <x:c r="F2446" s="3" t="n">
        <x:v>40372</x:v>
      </x:c>
      <x:c r="G2446" s="3" t="n">
        <x:v>42199</x:v>
      </x:c>
      <x:c r="H2446" s="3" t="n">
        <x:v/>
      </x:c>
      <x:c r="I2446" s="3" t="n">
        <x:v>38441</x:v>
      </x:c>
      <x:c r="J2446" s="3" t="n">
        <x:v>39917</x:v>
      </x:c>
      <x:c r="K244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7">
      <x:c r="A2447" t="str">
        <x:v>Windows Server 2003 </x:v>
      </x:c>
      <x:c r="B2447" t="str">
        <x:v>Datacenter (x64)</x:v>
      </x:c>
      <x:c r="C2447" t="str">
        <x:v>Service Pack 2</x:v>
      </x:c>
      <x:c r="D2447" t="str">
        <x:v>Fixed</x:v>
      </x:c>
      <x:c r="E2447" s="3" t="n">
        <x:v>37769</x:v>
      </x:c>
      <x:c r="F2447" s="3" t="n">
        <x:v>40372</x:v>
      </x:c>
      <x:c r="G2447" s="3" t="n">
        <x:v>42199</x:v>
      </x:c>
      <x:c r="H2447" s="3" t="n">
        <x:v/>
      </x:c>
      <x:c r="I2447" s="3" t="n">
        <x:v>39154</x:v>
      </x:c>
      <x:c r="J2447" s="3" t="n">
        <x:v>42199</x:v>
      </x:c>
      <x:c r="K244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8">
      <x:c r="A2448" t="str">
        <x:v>Windows Server 2003 </x:v>
      </x:c>
      <x:c r="B2448" t="str">
        <x:v>Datacenter for Itanium-Based Systems</x:v>
      </x:c>
      <x:c r="C2448" t="str">
        <x:v>Original Release</x:v>
      </x:c>
      <x:c r="D2448" t="str">
        <x:v>Fixed</x:v>
      </x:c>
      <x:c r="E2448" s="3" t="n">
        <x:v>37769</x:v>
      </x:c>
      <x:c r="F2448" s="3" t="n">
        <x:v>40372</x:v>
      </x:c>
      <x:c r="G2448" s="3" t="n">
        <x:v>42199</x:v>
      </x:c>
      <x:c r="H2448" s="3" t="n">
        <x:v/>
      </x:c>
      <x:c r="I2448" s="3" t="n">
        <x:v>37769</x:v>
      </x:c>
      <x:c r="J2448" s="3" t="n">
        <x:v>39182</x:v>
      </x:c>
      <x:c r="K244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9">
      <x:c r="A2449" t="str">
        <x:v>Windows Server 2003 </x:v>
      </x:c>
      <x:c r="B2449" t="str">
        <x:v>Datacenter for Itanium-Based Systems</x:v>
      </x:c>
      <x:c r="C2449" t="str">
        <x:v>Service Pack 1</x:v>
      </x:c>
      <x:c r="D2449" t="str">
        <x:v>Fixed</x:v>
      </x:c>
      <x:c r="E2449" s="3" t="n">
        <x:v>37769</x:v>
      </x:c>
      <x:c r="F2449" s="3" t="n">
        <x:v>40372</x:v>
      </x:c>
      <x:c r="G2449" s="3" t="n">
        <x:v>42199</x:v>
      </x:c>
      <x:c r="H2449" s="3" t="n">
        <x:v/>
      </x:c>
      <x:c r="I2449" s="3" t="n">
        <x:v>38441</x:v>
      </x:c>
      <x:c r="J2449" s="3" t="n">
        <x:v>39917</x:v>
      </x:c>
      <x:c r="K244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0">
      <x:c r="A2450" t="str">
        <x:v>Windows Server 2003 </x:v>
      </x:c>
      <x:c r="B2450" t="str">
        <x:v>Datacenter for Itanium-Based Systems</x:v>
      </x:c>
      <x:c r="C2450" t="str">
        <x:v>Service Pack 2</x:v>
      </x:c>
      <x:c r="D2450" t="str">
        <x:v>Fixed</x:v>
      </x:c>
      <x:c r="E2450" s="3" t="n">
        <x:v>37769</x:v>
      </x:c>
      <x:c r="F2450" s="3" t="n">
        <x:v>40372</x:v>
      </x:c>
      <x:c r="G2450" s="3" t="n">
        <x:v>42199</x:v>
      </x:c>
      <x:c r="H2450" s="3" t="n">
        <x:v/>
      </x:c>
      <x:c r="I2450" s="3" t="n">
        <x:v>39154</x:v>
      </x:c>
      <x:c r="J2450" s="3" t="n">
        <x:v>42199</x:v>
      </x:c>
      <x:c r="K245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1">
      <x:c r="A2451" t="str">
        <x:v>Windows Server 2003 </x:v>
      </x:c>
      <x:c r="B2451" t="str">
        <x:v>Enterprise (32-Bit x86)</x:v>
      </x:c>
      <x:c r="C2451" t="str">
        <x:v>Original Release</x:v>
      </x:c>
      <x:c r="D2451" t="str">
        <x:v>Fixed</x:v>
      </x:c>
      <x:c r="E2451" s="3" t="n">
        <x:v>37769</x:v>
      </x:c>
      <x:c r="F2451" s="3" t="n">
        <x:v>40372</x:v>
      </x:c>
      <x:c r="G2451" s="3" t="n">
        <x:v>42199</x:v>
      </x:c>
      <x:c r="H2451" s="3" t="n">
        <x:v/>
      </x:c>
      <x:c r="I2451" s="3" t="n">
        <x:v>37769</x:v>
      </x:c>
      <x:c r="J2451" s="3" t="n">
        <x:v>39182</x:v>
      </x:c>
      <x:c r="K245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2">
      <x:c r="A2452" t="str">
        <x:v>Windows Server 2003 </x:v>
      </x:c>
      <x:c r="B2452" t="str">
        <x:v>Enterprise (32-Bit x86)</x:v>
      </x:c>
      <x:c r="C2452" t="str">
        <x:v>Service Pack 1</x:v>
      </x:c>
      <x:c r="D2452" t="str">
        <x:v>Fixed</x:v>
      </x:c>
      <x:c r="E2452" s="3" t="n">
        <x:v>37769</x:v>
      </x:c>
      <x:c r="F2452" s="3" t="n">
        <x:v>40372</x:v>
      </x:c>
      <x:c r="G2452" s="3" t="n">
        <x:v>42199</x:v>
      </x:c>
      <x:c r="H2452" s="3" t="n">
        <x:v/>
      </x:c>
      <x:c r="I2452" s="3" t="n">
        <x:v>38441</x:v>
      </x:c>
      <x:c r="J2452" s="3" t="n">
        <x:v>39917</x:v>
      </x:c>
      <x:c r="K245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3">
      <x:c r="A2453" t="str">
        <x:v>Windows Server 2003 </x:v>
      </x:c>
      <x:c r="B2453" t="str">
        <x:v>Enterprise (32-Bit x86)</x:v>
      </x:c>
      <x:c r="C2453" t="str">
        <x:v>Service Pack 2</x:v>
      </x:c>
      <x:c r="D2453" t="str">
        <x:v>Fixed</x:v>
      </x:c>
      <x:c r="E2453" s="3" t="n">
        <x:v>37769</x:v>
      </x:c>
      <x:c r="F2453" s="3" t="n">
        <x:v>40372</x:v>
      </x:c>
      <x:c r="G2453" s="3" t="n">
        <x:v>42199</x:v>
      </x:c>
      <x:c r="H2453" s="3" t="n">
        <x:v/>
      </x:c>
      <x:c r="I2453" s="3" t="n">
        <x:v>39154</x:v>
      </x:c>
      <x:c r="J2453" s="3" t="n">
        <x:v>42199</x:v>
      </x:c>
      <x:c r="K245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4">
      <x:c r="A2454" t="str">
        <x:v>Windows Server 2003 </x:v>
      </x:c>
      <x:c r="B2454" t="str">
        <x:v>Enterprise for Itanium-based Systems</x:v>
      </x:c>
      <x:c r="C2454" t="str">
        <x:v>Original Release</x:v>
      </x:c>
      <x:c r="D2454" t="str">
        <x:v>Fixed</x:v>
      </x:c>
      <x:c r="E2454" s="3" t="n">
        <x:v>37769</x:v>
      </x:c>
      <x:c r="F2454" s="3" t="n">
        <x:v>40372</x:v>
      </x:c>
      <x:c r="G2454" s="3" t="n">
        <x:v>42199</x:v>
      </x:c>
      <x:c r="H2454" s="3" t="n">
        <x:v/>
      </x:c>
      <x:c r="I2454" s="3" t="n">
        <x:v>37769</x:v>
      </x:c>
      <x:c r="J2454" s="3" t="n">
        <x:v>39182</x:v>
      </x:c>
      <x:c r="K245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5">
      <x:c r="A2455" t="str">
        <x:v>Windows Server 2003 </x:v>
      </x:c>
      <x:c r="B2455" t="str">
        <x:v>Enterprise for Itanium-based Systems</x:v>
      </x:c>
      <x:c r="C2455" t="str">
        <x:v>Service Pack 1</x:v>
      </x:c>
      <x:c r="D2455" t="str">
        <x:v>Fixed</x:v>
      </x:c>
      <x:c r="E2455" s="3" t="n">
        <x:v>37769</x:v>
      </x:c>
      <x:c r="F2455" s="3" t="n">
        <x:v>40372</x:v>
      </x:c>
      <x:c r="G2455" s="3" t="n">
        <x:v>42199</x:v>
      </x:c>
      <x:c r="H2455" s="3" t="n">
        <x:v/>
      </x:c>
      <x:c r="I2455" s="3" t="n">
        <x:v>38441</x:v>
      </x:c>
      <x:c r="J2455" s="3" t="n">
        <x:v>39917</x:v>
      </x:c>
      <x:c r="K245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6">
      <x:c r="A2456" t="str">
        <x:v>Windows Server 2003 </x:v>
      </x:c>
      <x:c r="B2456" t="str">
        <x:v>Enterprise for Itanium-based Systems</x:v>
      </x:c>
      <x:c r="C2456" t="str">
        <x:v>Service Pack 2</x:v>
      </x:c>
      <x:c r="D2456" t="str">
        <x:v>Fixed</x:v>
      </x:c>
      <x:c r="E2456" s="3" t="n">
        <x:v>37769</x:v>
      </x:c>
      <x:c r="F2456" s="3" t="n">
        <x:v>40372</x:v>
      </x:c>
      <x:c r="G2456" s="3" t="n">
        <x:v>42199</x:v>
      </x:c>
      <x:c r="H2456" s="3" t="n">
        <x:v/>
      </x:c>
      <x:c r="I2456" s="3" t="n">
        <x:v>39154</x:v>
      </x:c>
      <x:c r="J2456" s="3" t="n">
        <x:v>42199</x:v>
      </x:c>
      <x:c r="K245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7">
      <x:c r="A2457" t="str">
        <x:v>Windows Server 2003 </x:v>
      </x:c>
      <x:c r="B2457" t="str">
        <x:v>Enterprise X64</x:v>
      </x:c>
      <x:c r="C2457" t="str">
        <x:v>Original Release</x:v>
      </x:c>
      <x:c r="D2457" t="str">
        <x:v>Fixed</x:v>
      </x:c>
      <x:c r="E2457" s="3" t="n">
        <x:v>37769</x:v>
      </x:c>
      <x:c r="F2457" s="3" t="n">
        <x:v>40372</x:v>
      </x:c>
      <x:c r="G2457" s="3" t="n">
        <x:v>42199</x:v>
      </x:c>
      <x:c r="H2457" s="3" t="n">
        <x:v/>
      </x:c>
      <x:c r="I2457" s="3" t="n">
        <x:v>37769</x:v>
      </x:c>
      <x:c r="J2457" s="3" t="n">
        <x:v>39182</x:v>
      </x:c>
      <x:c r="K245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8">
      <x:c r="A2458" t="str">
        <x:v>Windows Server 2003 </x:v>
      </x:c>
      <x:c r="B2458" t="str">
        <x:v>Enterprise X64</x:v>
      </x:c>
      <x:c r="C2458" t="str">
        <x:v>Service Pack 1</x:v>
      </x:c>
      <x:c r="D2458" t="str">
        <x:v>Fixed</x:v>
      </x:c>
      <x:c r="E2458" s="3" t="n">
        <x:v>37769</x:v>
      </x:c>
      <x:c r="F2458" s="3" t="n">
        <x:v>40372</x:v>
      </x:c>
      <x:c r="G2458" s="3" t="n">
        <x:v>42199</x:v>
      </x:c>
      <x:c r="H2458" s="3" t="n">
        <x:v/>
      </x:c>
      <x:c r="I2458" s="3" t="n">
        <x:v>38441</x:v>
      </x:c>
      <x:c r="J2458" s="3" t="n">
        <x:v>39917</x:v>
      </x:c>
      <x:c r="K245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9">
      <x:c r="A2459" t="str">
        <x:v>Windows Server 2003 </x:v>
      </x:c>
      <x:c r="B2459" t="str">
        <x:v>Enterprise X64</x:v>
      </x:c>
      <x:c r="C2459" t="str">
        <x:v>Service Pack 2</x:v>
      </x:c>
      <x:c r="D2459" t="str">
        <x:v>Fixed</x:v>
      </x:c>
      <x:c r="E2459" s="3" t="n">
        <x:v>37769</x:v>
      </x:c>
      <x:c r="F2459" s="3" t="n">
        <x:v>40372</x:v>
      </x:c>
      <x:c r="G2459" s="3" t="n">
        <x:v>42199</x:v>
      </x:c>
      <x:c r="H2459" s="3" t="n">
        <x:v/>
      </x:c>
      <x:c r="I2459" s="3" t="n">
        <x:v>39154</x:v>
      </x:c>
      <x:c r="J2459" s="3" t="n">
        <x:v>42199</x:v>
      </x:c>
      <x:c r="K245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0">
      <x:c r="A2460" t="str">
        <x:v>Windows Server 2003 </x:v>
      </x:c>
      <x:c r="B2460" t="str">
        <x:v>Standard (32-bit x86)</x:v>
      </x:c>
      <x:c r="C2460" t="str">
        <x:v>Original Release</x:v>
      </x:c>
      <x:c r="D2460" t="str">
        <x:v>Fixed</x:v>
      </x:c>
      <x:c r="E2460" s="3" t="n">
        <x:v>37769</x:v>
      </x:c>
      <x:c r="F2460" s="3" t="n">
        <x:v>40372</x:v>
      </x:c>
      <x:c r="G2460" s="3" t="n">
        <x:v>42199</x:v>
      </x:c>
      <x:c r="H2460" s="3" t="n">
        <x:v/>
      </x:c>
      <x:c r="I2460" s="3" t="n">
        <x:v>37769</x:v>
      </x:c>
      <x:c r="J2460" s="3" t="n">
        <x:v>39182</x:v>
      </x:c>
      <x:c r="K246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1">
      <x:c r="A2461" t="str">
        <x:v>Windows Server 2003 </x:v>
      </x:c>
      <x:c r="B2461" t="str">
        <x:v>Standard (32-bit x86)</x:v>
      </x:c>
      <x:c r="C2461" t="str">
        <x:v>Service Pack 1</x:v>
      </x:c>
      <x:c r="D2461" t="str">
        <x:v>Fixed</x:v>
      </x:c>
      <x:c r="E2461" s="3" t="n">
        <x:v>37769</x:v>
      </x:c>
      <x:c r="F2461" s="3" t="n">
        <x:v>40372</x:v>
      </x:c>
      <x:c r="G2461" s="3" t="n">
        <x:v>42199</x:v>
      </x:c>
      <x:c r="H2461" s="3" t="n">
        <x:v/>
      </x:c>
      <x:c r="I2461" s="3" t="n">
        <x:v>38441</x:v>
      </x:c>
      <x:c r="J2461" s="3" t="n">
        <x:v>39917</x:v>
      </x:c>
      <x:c r="K246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2">
      <x:c r="A2462" t="str">
        <x:v>Windows Server 2003 </x:v>
      </x:c>
      <x:c r="B2462" t="str">
        <x:v>Standard (32-bit x86)</x:v>
      </x:c>
      <x:c r="C2462" t="str">
        <x:v>Service Pack 2</x:v>
      </x:c>
      <x:c r="D2462" t="str">
        <x:v>Fixed</x:v>
      </x:c>
      <x:c r="E2462" s="3" t="n">
        <x:v>37769</x:v>
      </x:c>
      <x:c r="F2462" s="3" t="n">
        <x:v>40372</x:v>
      </x:c>
      <x:c r="G2462" s="3" t="n">
        <x:v>42199</x:v>
      </x:c>
      <x:c r="H2462" s="3" t="n">
        <x:v/>
      </x:c>
      <x:c r="I2462" s="3" t="n">
        <x:v>39154</x:v>
      </x:c>
      <x:c r="J2462" s="3" t="n">
        <x:v>42199</x:v>
      </x:c>
      <x:c r="K246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3">
      <x:c r="A2463" t="str">
        <x:v>Windows Server 2003 </x:v>
      </x:c>
      <x:c r="B2463" t="str">
        <x:v>Web</x:v>
      </x:c>
      <x:c r="C2463" t="str">
        <x:v>Original Release</x:v>
      </x:c>
      <x:c r="D2463" t="str">
        <x:v>Fixed</x:v>
      </x:c>
      <x:c r="E2463" s="3" t="n">
        <x:v>37769</x:v>
      </x:c>
      <x:c r="F2463" s="3" t="n">
        <x:v>40372</x:v>
      </x:c>
      <x:c r="G2463" s="3" t="n">
        <x:v>42199</x:v>
      </x:c>
      <x:c r="H2463" s="3" t="n">
        <x:v/>
      </x:c>
      <x:c r="I2463" s="3" t="n">
        <x:v>37769</x:v>
      </x:c>
      <x:c r="J2463" s="3" t="n">
        <x:v>39182</x:v>
      </x:c>
      <x:c r="K246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4">
      <x:c r="A2464" t="str">
        <x:v>Windows Server 2003 </x:v>
      </x:c>
      <x:c r="B2464" t="str">
        <x:v>Web</x:v>
      </x:c>
      <x:c r="C2464" t="str">
        <x:v>Service Pack 1</x:v>
      </x:c>
      <x:c r="D2464" t="str">
        <x:v>Fixed</x:v>
      </x:c>
      <x:c r="E2464" s="3" t="n">
        <x:v>37769</x:v>
      </x:c>
      <x:c r="F2464" s="3" t="n">
        <x:v>40372</x:v>
      </x:c>
      <x:c r="G2464" s="3" t="n">
        <x:v>42199</x:v>
      </x:c>
      <x:c r="H2464" s="3" t="n">
        <x:v/>
      </x:c>
      <x:c r="I2464" s="3" t="n">
        <x:v>38441</x:v>
      </x:c>
      <x:c r="J2464" s="3" t="n">
        <x:v>39917</x:v>
      </x:c>
      <x:c r="K246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5">
      <x:c r="A2465" t="str">
        <x:v>Windows Server 2003 </x:v>
      </x:c>
      <x:c r="B2465" t="str">
        <x:v>Web</x:v>
      </x:c>
      <x:c r="C2465" t="str">
        <x:v>Service Pack 2</x:v>
      </x:c>
      <x:c r="D2465" t="str">
        <x:v>Fixed</x:v>
      </x:c>
      <x:c r="E2465" s="3" t="n">
        <x:v>37769</x:v>
      </x:c>
      <x:c r="F2465" s="3" t="n">
        <x:v>40372</x:v>
      </x:c>
      <x:c r="G2465" s="3" t="n">
        <x:v>42199</x:v>
      </x:c>
      <x:c r="H2465" s="3" t="n">
        <x:v/>
      </x:c>
      <x:c r="I2465" s="3" t="n">
        <x:v>39154</x:v>
      </x:c>
      <x:c r="J2465" s="3" t="n">
        <x:v>42199</x:v>
      </x:c>
      <x:c r="K246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66">
      <x:c r="A2466" t="str">
        <x:v>Windows Server 2003 R2</x:v>
      </x:c>
      <x:c r="B2466" t="str">
        <x:v>Datacenter</x:v>
      </x:c>
      <x:c r="C2466" t="str">
        <x:v>Original Release</x:v>
      </x:c>
      <x:c r="D2466" t="str">
        <x:v>Fixed</x:v>
      </x:c>
      <x:c r="E2466" s="3" t="n">
        <x:v>38781</x:v>
      </x:c>
      <x:c r="F2466" s="3" t="n">
        <x:v>40372</x:v>
      </x:c>
      <x:c r="G2466" s="3" t="n">
        <x:v>42199</x:v>
      </x:c>
      <x:c r="H2466" s="3" t="n">
        <x:v/>
      </x:c>
      <x:c r="I2466" s="3" t="n">
        <x:v>38781</x:v>
      </x:c>
      <x:c r="J2466" s="3" t="n">
        <x:v>39917</x:v>
      </x:c>
      <x:c r="K246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7">
      <x:c r="A2467" t="str">
        <x:v>Windows Server 2003 R2</x:v>
      </x:c>
      <x:c r="B2467" t="str">
        <x:v>Datacenter</x:v>
      </x:c>
      <x:c r="C2467" t="str">
        <x:v>Service Pack 2</x:v>
      </x:c>
      <x:c r="D2467" t="str">
        <x:v>Fixed</x:v>
      </x:c>
      <x:c r="E2467" s="3" t="n">
        <x:v>38781</x:v>
      </x:c>
      <x:c r="F2467" s="3" t="n">
        <x:v>40372</x:v>
      </x:c>
      <x:c r="G2467" s="3" t="n">
        <x:v>42199</x:v>
      </x:c>
      <x:c r="H2467" s="3" t="n">
        <x:v/>
      </x:c>
      <x:c r="I2467" s="3" t="n">
        <x:v>39154</x:v>
      </x:c>
      <x:c r="J2467" s="3" t="n">
        <x:v>42199</x:v>
      </x:c>
      <x:c r="K246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8">
      <x:c r="A2468" t="str">
        <x:v>Windows Server 2003 R2</x:v>
      </x:c>
      <x:c r="B2468" t="str">
        <x:v>Datacenter (32-bit x86)</x:v>
      </x:c>
      <x:c r="C2468" t="str">
        <x:v>Original Release</x:v>
      </x:c>
      <x:c r="D2468" t="str">
        <x:v>Fixed</x:v>
      </x:c>
      <x:c r="E2468" s="3" t="n">
        <x:v>38781</x:v>
      </x:c>
      <x:c r="F2468" s="3" t="n">
        <x:v>40372</x:v>
      </x:c>
      <x:c r="G2468" s="3" t="n">
        <x:v>42199</x:v>
      </x:c>
      <x:c r="H2468" s="3" t="n">
        <x:v/>
      </x:c>
      <x:c r="I2468" s="3" t="n">
        <x:v>38781</x:v>
      </x:c>
      <x:c r="J2468" s="3" t="n">
        <x:v>39917</x:v>
      </x:c>
      <x:c r="K246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9">
      <x:c r="A2469" t="str">
        <x:v>Windows Server 2003 R2</x:v>
      </x:c>
      <x:c r="B2469" t="str">
        <x:v>Datacenter (32-bit x86)</x:v>
      </x:c>
      <x:c r="C2469" t="str">
        <x:v>Service Pack 2</x:v>
      </x:c>
      <x:c r="D2469" t="str">
        <x:v>Fixed</x:v>
      </x:c>
      <x:c r="E2469" s="3" t="n">
        <x:v>38781</x:v>
      </x:c>
      <x:c r="F2469" s="3" t="n">
        <x:v>40372</x:v>
      </x:c>
      <x:c r="G2469" s="3" t="n">
        <x:v>42199</x:v>
      </x:c>
      <x:c r="H2469" s="3" t="n">
        <x:v/>
      </x:c>
      <x:c r="I2469" s="3" t="n">
        <x:v>39154</x:v>
      </x:c>
      <x:c r="J2469" s="3" t="n">
        <x:v>42199</x:v>
      </x:c>
      <x:c r="K246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0">
      <x:c r="A2470" t="str">
        <x:v>Windows Server 2003 R2</x:v>
      </x:c>
      <x:c r="B2470" t="str">
        <x:v>Datacenter (x64)</x:v>
      </x:c>
      <x:c r="C2470" t="str">
        <x:v>Original Release</x:v>
      </x:c>
      <x:c r="D2470" t="str">
        <x:v>Fixed</x:v>
      </x:c>
      <x:c r="E2470" s="3" t="n">
        <x:v>38781</x:v>
      </x:c>
      <x:c r="F2470" s="3" t="n">
        <x:v>40372</x:v>
      </x:c>
      <x:c r="G2470" s="3" t="n">
        <x:v>42199</x:v>
      </x:c>
      <x:c r="H2470" s="3" t="n">
        <x:v/>
      </x:c>
      <x:c r="I2470" s="3" t="n">
        <x:v>38781</x:v>
      </x:c>
      <x:c r="J2470" s="3" t="n">
        <x:v>39917</x:v>
      </x:c>
      <x:c r="K247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1">
      <x:c r="A2471" t="str">
        <x:v>Windows Server 2003 R2</x:v>
      </x:c>
      <x:c r="B2471" t="str">
        <x:v>Datacenter (x64)</x:v>
      </x:c>
      <x:c r="C2471" t="str">
        <x:v>Service Pack 2</x:v>
      </x:c>
      <x:c r="D2471" t="str">
        <x:v>Fixed</x:v>
      </x:c>
      <x:c r="E2471" s="3" t="n">
        <x:v>38781</x:v>
      </x:c>
      <x:c r="F2471" s="3" t="n">
        <x:v>40372</x:v>
      </x:c>
      <x:c r="G2471" s="3" t="n">
        <x:v>42199</x:v>
      </x:c>
      <x:c r="H2471" s="3" t="n">
        <x:v/>
      </x:c>
      <x:c r="I2471" s="3" t="n">
        <x:v>39154</x:v>
      </x:c>
      <x:c r="J2471" s="3" t="n">
        <x:v>42199</x:v>
      </x:c>
      <x:c r="K247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2">
      <x:c r="A2472" t="str">
        <x:v>Windows Server 2003 R2</x:v>
      </x:c>
      <x:c r="B2472" t="str">
        <x:v>Enterprise (32-Bit x86)</x:v>
      </x:c>
      <x:c r="C2472" t="str">
        <x:v>Original Release</x:v>
      </x:c>
      <x:c r="D2472" t="str">
        <x:v>Fixed</x:v>
      </x:c>
      <x:c r="E2472" s="3" t="n">
        <x:v>38781</x:v>
      </x:c>
      <x:c r="F2472" s="3" t="n">
        <x:v>40372</x:v>
      </x:c>
      <x:c r="G2472" s="3" t="n">
        <x:v>42199</x:v>
      </x:c>
      <x:c r="H2472" s="3" t="n">
        <x:v/>
      </x:c>
      <x:c r="I2472" s="3" t="n">
        <x:v>38781</x:v>
      </x:c>
      <x:c r="J2472" s="3" t="n">
        <x:v>39917</x:v>
      </x:c>
      <x:c r="K247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3">
      <x:c r="A2473" t="str">
        <x:v>Windows Server 2003 R2</x:v>
      </x:c>
      <x:c r="B2473" t="str">
        <x:v>Enterprise (32-Bit x86)</x:v>
      </x:c>
      <x:c r="C2473" t="str">
        <x:v>Service Pack 2</x:v>
      </x:c>
      <x:c r="D2473" t="str">
        <x:v>Fixed</x:v>
      </x:c>
      <x:c r="E2473" s="3" t="n">
        <x:v>38781</x:v>
      </x:c>
      <x:c r="F2473" s="3" t="n">
        <x:v>40372</x:v>
      </x:c>
      <x:c r="G2473" s="3" t="n">
        <x:v>42199</x:v>
      </x:c>
      <x:c r="H2473" s="3" t="n">
        <x:v/>
      </x:c>
      <x:c r="I2473" s="3" t="n">
        <x:v>39154</x:v>
      </x:c>
      <x:c r="J2473" s="3" t="n">
        <x:v>42199</x:v>
      </x:c>
      <x:c r="K247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4">
      <x:c r="A2474" t="str">
        <x:v>Windows Server 2003 R2</x:v>
      </x:c>
      <x:c r="B2474" t="str">
        <x:v>Enterprise X64</x:v>
      </x:c>
      <x:c r="C2474" t="str">
        <x:v>Original Release</x:v>
      </x:c>
      <x:c r="D2474" t="str">
        <x:v>Fixed</x:v>
      </x:c>
      <x:c r="E2474" s="3" t="n">
        <x:v>38781</x:v>
      </x:c>
      <x:c r="F2474" s="3" t="n">
        <x:v>40372</x:v>
      </x:c>
      <x:c r="G2474" s="3" t="n">
        <x:v>42199</x:v>
      </x:c>
      <x:c r="H2474" s="3" t="n">
        <x:v/>
      </x:c>
      <x:c r="I2474" s="3" t="n">
        <x:v>38781</x:v>
      </x:c>
      <x:c r="J2474" s="3" t="n">
        <x:v>39917</x:v>
      </x:c>
      <x:c r="K247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5">
      <x:c r="A2475" t="str">
        <x:v>Windows Server 2003 R2</x:v>
      </x:c>
      <x:c r="B2475" t="str">
        <x:v>Enterprise X64</x:v>
      </x:c>
      <x:c r="C2475" t="str">
        <x:v>Service Pack 2</x:v>
      </x:c>
      <x:c r="D2475" t="str">
        <x:v>Fixed</x:v>
      </x:c>
      <x:c r="E2475" s="3" t="n">
        <x:v>38781</x:v>
      </x:c>
      <x:c r="F2475" s="3" t="n">
        <x:v>40372</x:v>
      </x:c>
      <x:c r="G2475" s="3" t="n">
        <x:v>42199</x:v>
      </x:c>
      <x:c r="H2475" s="3" t="n">
        <x:v/>
      </x:c>
      <x:c r="I2475" s="3" t="n">
        <x:v>39154</x:v>
      </x:c>
      <x:c r="J2475" s="3" t="n">
        <x:v>42199</x:v>
      </x:c>
      <x:c r="K247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6">
      <x:c r="A2476" t="str">
        <x:v>Windows Server 2003 R2</x:v>
      </x:c>
      <x:c r="B2476" t="str">
        <x:v>Standard (32-bit x86)</x:v>
      </x:c>
      <x:c r="C2476" t="str">
        <x:v>Original Release</x:v>
      </x:c>
      <x:c r="D2476" t="str">
        <x:v>Fixed</x:v>
      </x:c>
      <x:c r="E2476" s="3" t="n">
        <x:v>38781</x:v>
      </x:c>
      <x:c r="F2476" s="3" t="n">
        <x:v>40372</x:v>
      </x:c>
      <x:c r="G2476" s="3" t="n">
        <x:v>42199</x:v>
      </x:c>
      <x:c r="H2476" s="3" t="n">
        <x:v/>
      </x:c>
      <x:c r="I2476" s="3" t="n">
        <x:v>38781</x:v>
      </x:c>
      <x:c r="J2476" s="3" t="n">
        <x:v>39917</x:v>
      </x:c>
      <x:c r="K247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7">
      <x:c r="A2477" t="str">
        <x:v>Windows Server 2003 R2</x:v>
      </x:c>
      <x:c r="B2477" t="str">
        <x:v>Standard (32-bit x86)</x:v>
      </x:c>
      <x:c r="C2477" t="str">
        <x:v>Service Pack 2</x:v>
      </x:c>
      <x:c r="D2477" t="str">
        <x:v>Fixed</x:v>
      </x:c>
      <x:c r="E2477" s="3" t="n">
        <x:v>38781</x:v>
      </x:c>
      <x:c r="F2477" s="3" t="n">
        <x:v>40372</x:v>
      </x:c>
      <x:c r="G2477" s="3" t="n">
        <x:v>42199</x:v>
      </x:c>
      <x:c r="H2477" s="3" t="n">
        <x:v/>
      </x:c>
      <x:c r="I2477" s="3" t="n">
        <x:v>39154</x:v>
      </x:c>
      <x:c r="J2477" s="3" t="n">
        <x:v>42199</x:v>
      </x:c>
      <x:c r="K247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8">
      <x:c r="A2478" t="str">
        <x:v>Windows Server 2003 R2</x:v>
      </x:c>
      <x:c r="B2478" t="str">
        <x:v>Standard X64</x:v>
      </x:c>
      <x:c r="C2478" t="str">
        <x:v>Original Release</x:v>
      </x:c>
      <x:c r="D2478" t="str">
        <x:v>Fixed</x:v>
      </x:c>
      <x:c r="E2478" s="3" t="n">
        <x:v>38781</x:v>
      </x:c>
      <x:c r="F2478" s="3" t="n">
        <x:v>40372</x:v>
      </x:c>
      <x:c r="G2478" s="3" t="n">
        <x:v>42199</x:v>
      </x:c>
      <x:c r="H2478" s="3" t="n">
        <x:v/>
      </x:c>
      <x:c r="I2478" s="3" t="n">
        <x:v>38781</x:v>
      </x:c>
      <x:c r="J2478" s="3" t="n">
        <x:v>39917</x:v>
      </x:c>
      <x:c r="K247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79">
      <x:c r="A2479" t="str">
        <x:v>Windows Server 2003 R2</x:v>
      </x:c>
      <x:c r="B2479" t="str">
        <x:v>Standard X64</x:v>
      </x:c>
      <x:c r="C2479" t="str">
        <x:v>Service Pack 2</x:v>
      </x:c>
      <x:c r="D2479" t="str">
        <x:v>Fixed</x:v>
      </x:c>
      <x:c r="E2479" s="3" t="n">
        <x:v>38781</x:v>
      </x:c>
      <x:c r="F2479" s="3" t="n">
        <x:v>40372</x:v>
      </x:c>
      <x:c r="G2479" s="3" t="n">
        <x:v>42199</x:v>
      </x:c>
      <x:c r="H2479" s="3" t="n">
        <x:v/>
      </x:c>
      <x:c r="I2479" s="3" t="n">
        <x:v>39154</x:v>
      </x:c>
      <x:c r="J2479" s="3" t="n">
        <x:v>42199</x:v>
      </x:c>
      <x:c r="K247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80">
      <x:c r="A2480" t="str">
        <x:v>Windows Server 2008</x:v>
      </x:c>
      <x:c r="B2480" t="str">
        <x:v>Datacenter</x:v>
      </x:c>
      <x:c r="C2480" t="str">
        <x:v>Original Release</x:v>
      </x:c>
      <x:c r="D2480" t="str">
        <x:v>Fixed</x:v>
      </x:c>
      <x:c r="E2480" s="3" t="n">
        <x:v>39574</x:v>
      </x:c>
      <x:c r="F2480" s="3" t="n">
        <x:v>42017</x:v>
      </x:c>
      <x:c r="G2480" s="3" t="n">
        <x:v>43844</x:v>
      </x:c>
      <x:c r="H2480" s="3" t="n">
        <x:v/>
      </x:c>
      <x:c r="I2480" s="3" t="n">
        <x:v>39574</x:v>
      </x:c>
      <x:c r="J2480" s="3" t="n">
        <x:v>40736</x:v>
      </x:c>
      <x:c r="K24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1">
      <x:c r="A2481" t="str">
        <x:v>Windows Server 2008</x:v>
      </x:c>
      <x:c r="B2481" t="str">
        <x:v>Datacenter</x:v>
      </x:c>
      <x:c r="C2481" t="str">
        <x:v>Service Pack 2</x:v>
      </x:c>
      <x:c r="D2481" t="str">
        <x:v>Fixed</x:v>
      </x:c>
      <x:c r="E2481" s="3" t="n">
        <x:v>39574</x:v>
      </x:c>
      <x:c r="F2481" s="3" t="n">
        <x:v>42017</x:v>
      </x:c>
      <x:c r="G2481" s="3" t="n">
        <x:v>43844</x:v>
      </x:c>
      <x:c r="H2481" s="3" t="n">
        <x:v/>
      </x:c>
      <x:c r="I2481" s="3" t="n">
        <x:v>39932</x:v>
      </x:c>
      <x:c r="J2481" s="3" t="n">
        <x:v>43844</x:v>
      </x:c>
      <x:c r="K24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2">
      <x:c r="A2482" t="str">
        <x:v>Windows Server 2008</x:v>
      </x:c>
      <x:c r="B2482" t="str">
        <x:v>Datacenter</x:v>
      </x:c>
      <x:c r="C2482" t="str">
        <x:v>Extended Security Update Year 1</x:v>
      </x:c>
      <x:c r="D2482" t="str">
        <x:v>Fixed</x:v>
      </x:c>
      <x:c r="E2482" s="3" t="n">
        <x:v>39574</x:v>
      </x:c>
      <x:c r="F2482" s="3" t="n">
        <x:v>42017</x:v>
      </x:c>
      <x:c r="G2482" s="3" t="n">
        <x:v>43844</x:v>
      </x:c>
      <x:c r="H2482" s="3" t="n">
        <x:v/>
      </x:c>
      <x:c r="I2482" s="3" t="n">
        <x:v>43845</x:v>
      </x:c>
      <x:c r="J2482" s="3" t="n">
        <x:v>44208</x:v>
      </x:c>
      <x:c r="K24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3">
      <x:c r="A2483" t="str">
        <x:v>Windows Server 2008</x:v>
      </x:c>
      <x:c r="B2483" t="str">
        <x:v>Datacenter</x:v>
      </x:c>
      <x:c r="C2483" t="str">
        <x:v>Extended Security Update Year 2</x:v>
      </x:c>
      <x:c r="D2483" t="str">
        <x:v>Fixed</x:v>
      </x:c>
      <x:c r="E2483" s="3" t="n">
        <x:v>39574</x:v>
      </x:c>
      <x:c r="F2483" s="3" t="n">
        <x:v>42017</x:v>
      </x:c>
      <x:c r="G2483" s="3" t="n">
        <x:v>43844</x:v>
      </x:c>
      <x:c r="H2483" s="3" t="n">
        <x:v/>
      </x:c>
      <x:c r="I2483" s="3" t="n">
        <x:v>44209</x:v>
      </x:c>
      <x:c r="J2483" s="3" t="n">
        <x:v>44572</x:v>
      </x:c>
      <x:c r="K24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4">
      <x:c r="A2484" t="str">
        <x:v>Windows Server 2008</x:v>
      </x:c>
      <x:c r="B2484" t="str">
        <x:v>Datacenter</x:v>
      </x:c>
      <x:c r="C2484" t="str">
        <x:v>Extended Security Update Year 3</x:v>
      </x:c>
      <x:c r="D2484" t="str">
        <x:v>Fixed</x:v>
      </x:c>
      <x:c r="E2484" s="3" t="n">
        <x:v>39574</x:v>
      </x:c>
      <x:c r="F2484" s="3" t="n">
        <x:v>42017</x:v>
      </x:c>
      <x:c r="G2484" s="3" t="n">
        <x:v>43844</x:v>
      </x:c>
      <x:c r="H2484" s="3" t="n">
        <x:v/>
      </x:c>
      <x:c r="I2484" s="3" t="n">
        <x:v>44573</x:v>
      </x:c>
      <x:c r="J2484" s="3" t="n">
        <x:v>44936</x:v>
      </x:c>
      <x:c r="K24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5">
      <x:c r="A2485" t="str">
        <x:v>Windows Server 2008</x:v>
      </x:c>
      <x:c r="B2485" t="str">
        <x:v>Datacenter</x:v>
      </x:c>
      <x:c r="C2485" t="str">
        <x:v>Extended Security Update Year 4 (Azure only)</x:v>
      </x:c>
      <x:c r="D2485" t="str">
        <x:v>Fixed</x:v>
      </x:c>
      <x:c r="E2485" s="3" t="n">
        <x:v>39574</x:v>
      </x:c>
      <x:c r="F2485" s="3" t="n">
        <x:v>42017</x:v>
      </x:c>
      <x:c r="G2485" s="3" t="n">
        <x:v>43844</x:v>
      </x:c>
      <x:c r="H2485" s="3" t="n">
        <x:v/>
      </x:c>
      <x:c r="I2485" s="3" t="n">
        <x:v>44937</x:v>
      </x:c>
      <x:c r="J2485" s="3" t="n">
        <x:v>45300</x:v>
      </x:c>
      <x:c r="K24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6">
      <x:c r="A2486" t="str">
        <x:v>Windows Server 2008</x:v>
      </x:c>
      <x:c r="B2486" t="str">
        <x:v>Datacenter without Hyper-V</x:v>
      </x:c>
      <x:c r="C2486" t="str">
        <x:v>Original Release</x:v>
      </x:c>
      <x:c r="D2486" t="str">
        <x:v>Fixed</x:v>
      </x:c>
      <x:c r="E2486" s="3" t="n">
        <x:v>39574</x:v>
      </x:c>
      <x:c r="F2486" s="3" t="n">
        <x:v>42017</x:v>
      </x:c>
      <x:c r="G2486" s="3" t="n">
        <x:v>43844</x:v>
      </x:c>
      <x:c r="H2486" s="3" t="n">
        <x:v/>
      </x:c>
      <x:c r="I2486" s="3" t="n">
        <x:v>39574</x:v>
      </x:c>
      <x:c r="J2486" s="3" t="n">
        <x:v>40736</x:v>
      </x:c>
      <x:c r="K24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7">
      <x:c r="A2487" t="str">
        <x:v>Windows Server 2008</x:v>
      </x:c>
      <x:c r="B2487" t="str">
        <x:v>Datacenter without Hyper-V</x:v>
      </x:c>
      <x:c r="C2487" t="str">
        <x:v>Service Pack 2</x:v>
      </x:c>
      <x:c r="D2487" t="str">
        <x:v>Fixed</x:v>
      </x:c>
      <x:c r="E2487" s="3" t="n">
        <x:v>39574</x:v>
      </x:c>
      <x:c r="F2487" s="3" t="n">
        <x:v>42017</x:v>
      </x:c>
      <x:c r="G2487" s="3" t="n">
        <x:v>43844</x:v>
      </x:c>
      <x:c r="H2487" s="3" t="n">
        <x:v/>
      </x:c>
      <x:c r="I2487" s="3" t="n">
        <x:v>39932</x:v>
      </x:c>
      <x:c r="J2487" s="3" t="n">
        <x:v>43844</x:v>
      </x:c>
      <x:c r="K24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8">
      <x:c r="A2488" t="str">
        <x:v>Windows Server 2008</x:v>
      </x:c>
      <x:c r="B2488" t="str">
        <x:v>Datacenter without Hyper-V</x:v>
      </x:c>
      <x:c r="C2488" t="str">
        <x:v>Extended Security Update Year 1</x:v>
      </x:c>
      <x:c r="D2488" t="str">
        <x:v>Fixed</x:v>
      </x:c>
      <x:c r="E2488" s="3" t="n">
        <x:v>39574</x:v>
      </x:c>
      <x:c r="F2488" s="3" t="n">
        <x:v>42017</x:v>
      </x:c>
      <x:c r="G2488" s="3" t="n">
        <x:v>43844</x:v>
      </x:c>
      <x:c r="H2488" s="3" t="n">
        <x:v/>
      </x:c>
      <x:c r="I2488" s="3" t="n">
        <x:v>43845</x:v>
      </x:c>
      <x:c r="J2488" s="3" t="n">
        <x:v>44208</x:v>
      </x:c>
      <x:c r="K24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9">
      <x:c r="A2489" t="str">
        <x:v>Windows Server 2008</x:v>
      </x:c>
      <x:c r="B2489" t="str">
        <x:v>Datacenter without Hyper-V</x:v>
      </x:c>
      <x:c r="C2489" t="str">
        <x:v>Extended Security Update Year 2</x:v>
      </x:c>
      <x:c r="D2489" t="str">
        <x:v>Fixed</x:v>
      </x:c>
      <x:c r="E2489" s="3" t="n">
        <x:v>39574</x:v>
      </x:c>
      <x:c r="F2489" s="3" t="n">
        <x:v>42017</x:v>
      </x:c>
      <x:c r="G2489" s="3" t="n">
        <x:v>43844</x:v>
      </x:c>
      <x:c r="H2489" s="3" t="n">
        <x:v/>
      </x:c>
      <x:c r="I2489" s="3" t="n">
        <x:v>44209</x:v>
      </x:c>
      <x:c r="J2489" s="3" t="n">
        <x:v>44572</x:v>
      </x:c>
      <x:c r="K24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0">
      <x:c r="A2490" t="str">
        <x:v>Windows Server 2008</x:v>
      </x:c>
      <x:c r="B2490" t="str">
        <x:v>Datacenter without Hyper-V</x:v>
      </x:c>
      <x:c r="C2490" t="str">
        <x:v>Extended Security Update Year 3</x:v>
      </x:c>
      <x:c r="D2490" t="str">
        <x:v>Fixed</x:v>
      </x:c>
      <x:c r="E2490" s="3" t="n">
        <x:v>39574</x:v>
      </x:c>
      <x:c r="F2490" s="3" t="n">
        <x:v>42017</x:v>
      </x:c>
      <x:c r="G2490" s="3" t="n">
        <x:v>43844</x:v>
      </x:c>
      <x:c r="H2490" s="3" t="n">
        <x:v/>
      </x:c>
      <x:c r="I2490" s="3" t="n">
        <x:v>44573</x:v>
      </x:c>
      <x:c r="J2490" s="3" t="n">
        <x:v>44936</x:v>
      </x:c>
      <x:c r="K24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1">
      <x:c r="A2491" t="str">
        <x:v>Windows Server 2008</x:v>
      </x:c>
      <x:c r="B2491" t="str">
        <x:v>Datacenter without Hyper-V</x:v>
      </x:c>
      <x:c r="C2491" t="str">
        <x:v>Extended Security Update Year 4 (Azure only)</x:v>
      </x:c>
      <x:c r="D2491" t="str">
        <x:v>Fixed</x:v>
      </x:c>
      <x:c r="E2491" s="3" t="n">
        <x:v>39574</x:v>
      </x:c>
      <x:c r="F2491" s="3" t="n">
        <x:v>42017</x:v>
      </x:c>
      <x:c r="G2491" s="3" t="n">
        <x:v>43844</x:v>
      </x:c>
      <x:c r="H2491" s="3" t="n">
        <x:v/>
      </x:c>
      <x:c r="I2491" s="3" t="n">
        <x:v>44937</x:v>
      </x:c>
      <x:c r="J2491" s="3" t="n">
        <x:v>45300</x:v>
      </x:c>
      <x:c r="K24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2">
      <x:c r="A2492" t="str">
        <x:v>Windows Server 2008</x:v>
      </x:c>
      <x:c r="B2492" t="str">
        <x:v>Enterprise</x:v>
      </x:c>
      <x:c r="C2492" t="str">
        <x:v>Original Release</x:v>
      </x:c>
      <x:c r="D2492" t="str">
        <x:v>Fixed</x:v>
      </x:c>
      <x:c r="E2492" s="3" t="n">
        <x:v>39574</x:v>
      </x:c>
      <x:c r="F2492" s="3" t="n">
        <x:v>42017</x:v>
      </x:c>
      <x:c r="G2492" s="3" t="n">
        <x:v>43844</x:v>
      </x:c>
      <x:c r="H2492" s="3" t="n">
        <x:v/>
      </x:c>
      <x:c r="I2492" s="3" t="n">
        <x:v>39574</x:v>
      </x:c>
      <x:c r="J2492" s="3" t="n">
        <x:v>40736</x:v>
      </x:c>
      <x:c r="K24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3">
      <x:c r="A2493" t="str">
        <x:v>Windows Server 2008</x:v>
      </x:c>
      <x:c r="B2493" t="str">
        <x:v>Enterprise</x:v>
      </x:c>
      <x:c r="C2493" t="str">
        <x:v>Service Pack 2</x:v>
      </x:c>
      <x:c r="D2493" t="str">
        <x:v>Fixed</x:v>
      </x:c>
      <x:c r="E2493" s="3" t="n">
        <x:v>39574</x:v>
      </x:c>
      <x:c r="F2493" s="3" t="n">
        <x:v>42017</x:v>
      </x:c>
      <x:c r="G2493" s="3" t="n">
        <x:v>43844</x:v>
      </x:c>
      <x:c r="H2493" s="3" t="n">
        <x:v/>
      </x:c>
      <x:c r="I2493" s="3" t="n">
        <x:v>39932</x:v>
      </x:c>
      <x:c r="J2493" s="3" t="n">
        <x:v>43844</x:v>
      </x:c>
      <x:c r="K24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4">
      <x:c r="A2494" t="str">
        <x:v>Windows Server 2008</x:v>
      </x:c>
      <x:c r="B2494" t="str">
        <x:v>Enterprise</x:v>
      </x:c>
      <x:c r="C2494" t="str">
        <x:v>Extended Security Update Year 1</x:v>
      </x:c>
      <x:c r="D2494" t="str">
        <x:v>Fixed</x:v>
      </x:c>
      <x:c r="E2494" s="3" t="n">
        <x:v>39574</x:v>
      </x:c>
      <x:c r="F2494" s="3" t="n">
        <x:v>42017</x:v>
      </x:c>
      <x:c r="G2494" s="3" t="n">
        <x:v>43844</x:v>
      </x:c>
      <x:c r="H2494" s="3" t="n">
        <x:v/>
      </x:c>
      <x:c r="I2494" s="3" t="n">
        <x:v>43845</x:v>
      </x:c>
      <x:c r="J2494" s="3" t="n">
        <x:v>44208</x:v>
      </x:c>
      <x:c r="K24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5">
      <x:c r="A2495" t="str">
        <x:v>Windows Server 2008</x:v>
      </x:c>
      <x:c r="B2495" t="str">
        <x:v>Enterprise</x:v>
      </x:c>
      <x:c r="C2495" t="str">
        <x:v>Extended Security Update Year 2</x:v>
      </x:c>
      <x:c r="D2495" t="str">
        <x:v>Fixed</x:v>
      </x:c>
      <x:c r="E2495" s="3" t="n">
        <x:v>39574</x:v>
      </x:c>
      <x:c r="F2495" s="3" t="n">
        <x:v>42017</x:v>
      </x:c>
      <x:c r="G2495" s="3" t="n">
        <x:v>43844</x:v>
      </x:c>
      <x:c r="H2495" s="3" t="n">
        <x:v/>
      </x:c>
      <x:c r="I2495" s="3" t="n">
        <x:v>44209</x:v>
      </x:c>
      <x:c r="J2495" s="3" t="n">
        <x:v>44572</x:v>
      </x:c>
      <x:c r="K24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6">
      <x:c r="A2496" t="str">
        <x:v>Windows Server 2008</x:v>
      </x:c>
      <x:c r="B2496" t="str">
        <x:v>Enterprise</x:v>
      </x:c>
      <x:c r="C2496" t="str">
        <x:v>Extended Security Update Year 3</x:v>
      </x:c>
      <x:c r="D2496" t="str">
        <x:v>Fixed</x:v>
      </x:c>
      <x:c r="E2496" s="3" t="n">
        <x:v>39574</x:v>
      </x:c>
      <x:c r="F2496" s="3" t="n">
        <x:v>42017</x:v>
      </x:c>
      <x:c r="G2496" s="3" t="n">
        <x:v>43844</x:v>
      </x:c>
      <x:c r="H2496" s="3" t="n">
        <x:v/>
      </x:c>
      <x:c r="I2496" s="3" t="n">
        <x:v>44573</x:v>
      </x:c>
      <x:c r="J2496" s="3" t="n">
        <x:v>44936</x:v>
      </x:c>
      <x:c r="K24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7">
      <x:c r="A2497" t="str">
        <x:v>Windows Server 2008</x:v>
      </x:c>
      <x:c r="B2497" t="str">
        <x:v>Enterprise</x:v>
      </x:c>
      <x:c r="C2497" t="str">
        <x:v>Extended Security Update Year 4 (Azure only)</x:v>
      </x:c>
      <x:c r="D2497" t="str">
        <x:v>Fixed</x:v>
      </x:c>
      <x:c r="E2497" s="3" t="n">
        <x:v>39574</x:v>
      </x:c>
      <x:c r="F2497" s="3" t="n">
        <x:v>42017</x:v>
      </x:c>
      <x:c r="G2497" s="3" t="n">
        <x:v>43844</x:v>
      </x:c>
      <x:c r="H2497" s="3" t="n">
        <x:v/>
      </x:c>
      <x:c r="I2497" s="3" t="n">
        <x:v>44937</x:v>
      </x:c>
      <x:c r="J2497" s="3" t="n">
        <x:v>45300</x:v>
      </x:c>
      <x:c r="K24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8">
      <x:c r="A2498" t="str">
        <x:v>Windows Server 2008</x:v>
      </x:c>
      <x:c r="B2498" t="str">
        <x:v>Enterprise without Hyper-V</x:v>
      </x:c>
      <x:c r="C2498" t="str">
        <x:v>Original Release</x:v>
      </x:c>
      <x:c r="D2498" t="str">
        <x:v>Fixed</x:v>
      </x:c>
      <x:c r="E2498" s="3" t="n">
        <x:v>39574</x:v>
      </x:c>
      <x:c r="F2498" s="3" t="n">
        <x:v>42017</x:v>
      </x:c>
      <x:c r="G2498" s="3" t="n">
        <x:v>43844</x:v>
      </x:c>
      <x:c r="H2498" s="3" t="n">
        <x:v/>
      </x:c>
      <x:c r="I2498" s="3" t="n">
        <x:v>39574</x:v>
      </x:c>
      <x:c r="J2498" s="3" t="n">
        <x:v>40736</x:v>
      </x:c>
      <x:c r="K24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9">
      <x:c r="A2499" t="str">
        <x:v>Windows Server 2008</x:v>
      </x:c>
      <x:c r="B2499" t="str">
        <x:v>Enterprise without Hyper-V</x:v>
      </x:c>
      <x:c r="C2499" t="str">
        <x:v>Service Pack 2</x:v>
      </x:c>
      <x:c r="D2499" t="str">
        <x:v>Fixed</x:v>
      </x:c>
      <x:c r="E2499" s="3" t="n">
        <x:v>39574</x:v>
      </x:c>
      <x:c r="F2499" s="3" t="n">
        <x:v>42017</x:v>
      </x:c>
      <x:c r="G2499" s="3" t="n">
        <x:v>43844</x:v>
      </x:c>
      <x:c r="H2499" s="3" t="n">
        <x:v/>
      </x:c>
      <x:c r="I2499" s="3" t="n">
        <x:v>39932</x:v>
      </x:c>
      <x:c r="J2499" s="3" t="n">
        <x:v>43844</x:v>
      </x:c>
      <x:c r="K24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0">
      <x:c r="A2500" t="str">
        <x:v>Windows Server 2008</x:v>
      </x:c>
      <x:c r="B2500" t="str">
        <x:v>Enterprise without Hyper-V</x:v>
      </x:c>
      <x:c r="C2500" t="str">
        <x:v>Extended Security Update Year 1</x:v>
      </x:c>
      <x:c r="D2500" t="str">
        <x:v>Fixed</x:v>
      </x:c>
      <x:c r="E2500" s="3" t="n">
        <x:v>39574</x:v>
      </x:c>
      <x:c r="F2500" s="3" t="n">
        <x:v>42017</x:v>
      </x:c>
      <x:c r="G2500" s="3" t="n">
        <x:v>43844</x:v>
      </x:c>
      <x:c r="H2500" s="3" t="n">
        <x:v/>
      </x:c>
      <x:c r="I2500" s="3" t="n">
        <x:v>43845</x:v>
      </x:c>
      <x:c r="J2500" s="3" t="n">
        <x:v>44208</x:v>
      </x:c>
      <x:c r="K25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1">
      <x:c r="A2501" t="str">
        <x:v>Windows Server 2008</x:v>
      </x:c>
      <x:c r="B2501" t="str">
        <x:v>Enterprise without Hyper-V</x:v>
      </x:c>
      <x:c r="C2501" t="str">
        <x:v>Extended Security Update Year 2</x:v>
      </x:c>
      <x:c r="D2501" t="str">
        <x:v>Fixed</x:v>
      </x:c>
      <x:c r="E2501" s="3" t="n">
        <x:v>39574</x:v>
      </x:c>
      <x:c r="F2501" s="3" t="n">
        <x:v>42017</x:v>
      </x:c>
      <x:c r="G2501" s="3" t="n">
        <x:v>43844</x:v>
      </x:c>
      <x:c r="H2501" s="3" t="n">
        <x:v/>
      </x:c>
      <x:c r="I2501" s="3" t="n">
        <x:v>44209</x:v>
      </x:c>
      <x:c r="J2501" s="3" t="n">
        <x:v>44572</x:v>
      </x:c>
      <x:c r="K25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2">
      <x:c r="A2502" t="str">
        <x:v>Windows Server 2008</x:v>
      </x:c>
      <x:c r="B2502" t="str">
        <x:v>Enterprise without Hyper-V</x:v>
      </x:c>
      <x:c r="C2502" t="str">
        <x:v>Extended Security Update Year 3</x:v>
      </x:c>
      <x:c r="D2502" t="str">
        <x:v>Fixed</x:v>
      </x:c>
      <x:c r="E2502" s="3" t="n">
        <x:v>39574</x:v>
      </x:c>
      <x:c r="F2502" s="3" t="n">
        <x:v>42017</x:v>
      </x:c>
      <x:c r="G2502" s="3" t="n">
        <x:v>43844</x:v>
      </x:c>
      <x:c r="H2502" s="3" t="n">
        <x:v/>
      </x:c>
      <x:c r="I2502" s="3" t="n">
        <x:v>44573</x:v>
      </x:c>
      <x:c r="J2502" s="3" t="n">
        <x:v>44936</x:v>
      </x:c>
      <x:c r="K250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3">
      <x:c r="A2503" t="str">
        <x:v>Windows Server 2008</x:v>
      </x:c>
      <x:c r="B2503" t="str">
        <x:v>Enterprise without Hyper-V</x:v>
      </x:c>
      <x:c r="C2503" t="str">
        <x:v>Extended Security Update Year 4 (Azure only)</x:v>
      </x:c>
      <x:c r="D2503" t="str">
        <x:v>Fixed</x:v>
      </x:c>
      <x:c r="E2503" s="3" t="n">
        <x:v>39574</x:v>
      </x:c>
      <x:c r="F2503" s="3" t="n">
        <x:v>42017</x:v>
      </x:c>
      <x:c r="G2503" s="3" t="n">
        <x:v>43844</x:v>
      </x:c>
      <x:c r="H2503" s="3" t="n">
        <x:v/>
      </x:c>
      <x:c r="I2503" s="3" t="n">
        <x:v>44937</x:v>
      </x:c>
      <x:c r="J2503" s="3" t="n">
        <x:v>45300</x:v>
      </x:c>
      <x:c r="K250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4">
      <x:c r="A2504" t="str">
        <x:v>Windows Server 2008</x:v>
      </x:c>
      <x:c r="B2504" t="str">
        <x:v>for Itanium-Based Systems</x:v>
      </x:c>
      <x:c r="C2504" t="str">
        <x:v>Original Release</x:v>
      </x:c>
      <x:c r="D2504" t="str">
        <x:v>Fixed</x:v>
      </x:c>
      <x:c r="E2504" s="3" t="n">
        <x:v>39574</x:v>
      </x:c>
      <x:c r="F2504" s="3" t="n">
        <x:v>42017</x:v>
      </x:c>
      <x:c r="G2504" s="3" t="n">
        <x:v>43844</x:v>
      </x:c>
      <x:c r="H2504" s="3" t="n">
        <x:v/>
      </x:c>
      <x:c r="I2504" s="3" t="n">
        <x:v>39574</x:v>
      </x:c>
      <x:c r="J2504" s="3" t="n">
        <x:v>40736</x:v>
      </x:c>
      <x:c r="K250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5">
      <x:c r="A2505" t="str">
        <x:v>Windows Server 2008</x:v>
      </x:c>
      <x:c r="B2505" t="str">
        <x:v>for Itanium-Based Systems</x:v>
      </x:c>
      <x:c r="C2505" t="str">
        <x:v>Service Pack 2</x:v>
      </x:c>
      <x:c r="D2505" t="str">
        <x:v>Fixed</x:v>
      </x:c>
      <x:c r="E2505" s="3" t="n">
        <x:v>39574</x:v>
      </x:c>
      <x:c r="F2505" s="3" t="n">
        <x:v>42017</x:v>
      </x:c>
      <x:c r="G2505" s="3" t="n">
        <x:v>43844</x:v>
      </x:c>
      <x:c r="H2505" s="3" t="n">
        <x:v/>
      </x:c>
      <x:c r="I2505" s="3" t="n">
        <x:v>39932</x:v>
      </x:c>
      <x:c r="J2505" s="3" t="n">
        <x:v>43844</x:v>
      </x:c>
      <x:c r="K250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6">
      <x:c r="A2506" t="str">
        <x:v>Windows Server 2008</x:v>
      </x:c>
      <x:c r="B2506" t="str">
        <x:v>for Itanium-Based Systems</x:v>
      </x:c>
      <x:c r="C2506" t="str">
        <x:v>Extended Security Update Year 1</x:v>
      </x:c>
      <x:c r="D2506" t="str">
        <x:v>Fixed</x:v>
      </x:c>
      <x:c r="E2506" s="3" t="n">
        <x:v>39574</x:v>
      </x:c>
      <x:c r="F2506" s="3" t="n">
        <x:v>42017</x:v>
      </x:c>
      <x:c r="G2506" s="3" t="n">
        <x:v>43844</x:v>
      </x:c>
      <x:c r="H2506" s="3" t="n">
        <x:v/>
      </x:c>
      <x:c r="I2506" s="3" t="n">
        <x:v>43845</x:v>
      </x:c>
      <x:c r="J2506" s="3" t="n">
        <x:v>44208</x:v>
      </x:c>
      <x:c r="K250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7">
      <x:c r="A2507" t="str">
        <x:v>Windows Server 2008</x:v>
      </x:c>
      <x:c r="B2507" t="str">
        <x:v>for Itanium-Based Systems</x:v>
      </x:c>
      <x:c r="C2507" t="str">
        <x:v>Extended Security Update Year 2</x:v>
      </x:c>
      <x:c r="D2507" t="str">
        <x:v>Fixed</x:v>
      </x:c>
      <x:c r="E2507" s="3" t="n">
        <x:v>39574</x:v>
      </x:c>
      <x:c r="F2507" s="3" t="n">
        <x:v>42017</x:v>
      </x:c>
      <x:c r="G2507" s="3" t="n">
        <x:v>43844</x:v>
      </x:c>
      <x:c r="H2507" s="3" t="n">
        <x:v/>
      </x:c>
      <x:c r="I2507" s="3" t="n">
        <x:v>44209</x:v>
      </x:c>
      <x:c r="J2507" s="3" t="n">
        <x:v>44572</x:v>
      </x:c>
      <x:c r="K250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8">
      <x:c r="A2508" t="str">
        <x:v>Windows Server 2008</x:v>
      </x:c>
      <x:c r="B2508" t="str">
        <x:v>for Itanium-Based Systems</x:v>
      </x:c>
      <x:c r="C2508" t="str">
        <x:v>Extended Security Update Year 3</x:v>
      </x:c>
      <x:c r="D2508" t="str">
        <x:v>Fixed</x:v>
      </x:c>
      <x:c r="E2508" s="3" t="n">
        <x:v>39574</x:v>
      </x:c>
      <x:c r="F2508" s="3" t="n">
        <x:v>42017</x:v>
      </x:c>
      <x:c r="G2508" s="3" t="n">
        <x:v>43844</x:v>
      </x:c>
      <x:c r="H2508" s="3" t="n">
        <x:v/>
      </x:c>
      <x:c r="I2508" s="3" t="n">
        <x:v>44573</x:v>
      </x:c>
      <x:c r="J2508" s="3" t="n">
        <x:v>44936</x:v>
      </x:c>
      <x:c r="K250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9">
      <x:c r="A2509" t="str">
        <x:v>Windows Server 2008</x:v>
      </x:c>
      <x:c r="B2509" t="str">
        <x:v>for Itanium-Based Systems</x:v>
      </x:c>
      <x:c r="C2509" t="str">
        <x:v>Extended Security Update Year 4 (Azure only)</x:v>
      </x:c>
      <x:c r="D2509" t="str">
        <x:v>Fixed</x:v>
      </x:c>
      <x:c r="E2509" s="3" t="n">
        <x:v>39574</x:v>
      </x:c>
      <x:c r="F2509" s="3" t="n">
        <x:v>42017</x:v>
      </x:c>
      <x:c r="G2509" s="3" t="n">
        <x:v>43844</x:v>
      </x:c>
      <x:c r="H2509" s="3" t="n">
        <x:v/>
      </x:c>
      <x:c r="I2509" s="3" t="n">
        <x:v>44937</x:v>
      </x:c>
      <x:c r="J2509" s="3" t="n">
        <x:v>45300</x:v>
      </x:c>
      <x:c r="K250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0">
      <x:c r="A2510" t="str">
        <x:v>Windows Server 2008</x:v>
      </x:c>
      <x:c r="B2510" t="str">
        <x:v>Foundation</x:v>
      </x:c>
      <x:c r="C2510" t="str">
        <x:v>Original Release</x:v>
      </x:c>
      <x:c r="D2510" t="str">
        <x:v>Fixed</x:v>
      </x:c>
      <x:c r="E2510" s="3" t="n">
        <x:v>39574</x:v>
      </x:c>
      <x:c r="F2510" s="3" t="n">
        <x:v>42017</x:v>
      </x:c>
      <x:c r="G2510" s="3" t="n">
        <x:v>43844</x:v>
      </x:c>
      <x:c r="H2510" s="3" t="n">
        <x:v/>
      </x:c>
      <x:c r="I2510" s="3" t="n">
        <x:v>39574</x:v>
      </x:c>
      <x:c r="J2510" s="3" t="n">
        <x:v>40736</x:v>
      </x:c>
      <x:c r="K251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1">
      <x:c r="A2511" t="str">
        <x:v>Windows Server 2008</x:v>
      </x:c>
      <x:c r="B2511" t="str">
        <x:v>Foundation</x:v>
      </x:c>
      <x:c r="C2511" t="str">
        <x:v>Service Pack 2</x:v>
      </x:c>
      <x:c r="D2511" t="str">
        <x:v>Fixed</x:v>
      </x:c>
      <x:c r="E2511" s="3" t="n">
        <x:v>39574</x:v>
      </x:c>
      <x:c r="F2511" s="3" t="n">
        <x:v>42017</x:v>
      </x:c>
      <x:c r="G2511" s="3" t="n">
        <x:v>43844</x:v>
      </x:c>
      <x:c r="H2511" s="3" t="n">
        <x:v/>
      </x:c>
      <x:c r="I2511" s="3" t="n">
        <x:v>39932</x:v>
      </x:c>
      <x:c r="J2511" s="3" t="n">
        <x:v>43844</x:v>
      </x:c>
      <x:c r="K251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2">
      <x:c r="A2512" t="str">
        <x:v>Windows Server 2008</x:v>
      </x:c>
      <x:c r="B2512" t="str">
        <x:v>Foundation</x:v>
      </x:c>
      <x:c r="C2512" t="str">
        <x:v>Extended Security Update Year 1</x:v>
      </x:c>
      <x:c r="D2512" t="str">
        <x:v>Fixed</x:v>
      </x:c>
      <x:c r="E2512" s="3" t="n">
        <x:v>39574</x:v>
      </x:c>
      <x:c r="F2512" s="3" t="n">
        <x:v>42017</x:v>
      </x:c>
      <x:c r="G2512" s="3" t="n">
        <x:v>43844</x:v>
      </x:c>
      <x:c r="H2512" s="3" t="n">
        <x:v/>
      </x:c>
      <x:c r="I2512" s="3" t="n">
        <x:v>43845</x:v>
      </x:c>
      <x:c r="J2512" s="3" t="n">
        <x:v>44208</x:v>
      </x:c>
      <x:c r="K251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3">
      <x:c r="A2513" t="str">
        <x:v>Windows Server 2008</x:v>
      </x:c>
      <x:c r="B2513" t="str">
        <x:v>Foundation</x:v>
      </x:c>
      <x:c r="C2513" t="str">
        <x:v>Extended Security Update Year 2</x:v>
      </x:c>
      <x:c r="D2513" t="str">
        <x:v>Fixed</x:v>
      </x:c>
      <x:c r="E2513" s="3" t="n">
        <x:v>39574</x:v>
      </x:c>
      <x:c r="F2513" s="3" t="n">
        <x:v>42017</x:v>
      </x:c>
      <x:c r="G2513" s="3" t="n">
        <x:v>43844</x:v>
      </x:c>
      <x:c r="H2513" s="3" t="n">
        <x:v/>
      </x:c>
      <x:c r="I2513" s="3" t="n">
        <x:v>44209</x:v>
      </x:c>
      <x:c r="J2513" s="3" t="n">
        <x:v>44572</x:v>
      </x:c>
      <x:c r="K251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4">
      <x:c r="A2514" t="str">
        <x:v>Windows Server 2008</x:v>
      </x:c>
      <x:c r="B2514" t="str">
        <x:v>Foundation</x:v>
      </x:c>
      <x:c r="C2514" t="str">
        <x:v>Extended Security Update Year 3</x:v>
      </x:c>
      <x:c r="D2514" t="str">
        <x:v>Fixed</x:v>
      </x:c>
      <x:c r="E2514" s="3" t="n">
        <x:v>39574</x:v>
      </x:c>
      <x:c r="F2514" s="3" t="n">
        <x:v>42017</x:v>
      </x:c>
      <x:c r="G2514" s="3" t="n">
        <x:v>43844</x:v>
      </x:c>
      <x:c r="H2514" s="3" t="n">
        <x:v/>
      </x:c>
      <x:c r="I2514" s="3" t="n">
        <x:v>44573</x:v>
      </x:c>
      <x:c r="J2514" s="3" t="n">
        <x:v>44936</x:v>
      </x:c>
      <x:c r="K251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5">
      <x:c r="A2515" t="str">
        <x:v>Windows Server 2008</x:v>
      </x:c>
      <x:c r="B2515" t="str">
        <x:v>Foundation</x:v>
      </x:c>
      <x:c r="C2515" t="str">
        <x:v>Extended Security Update Year 4 (Azure only)</x:v>
      </x:c>
      <x:c r="D2515" t="str">
        <x:v>Fixed</x:v>
      </x:c>
      <x:c r="E2515" s="3" t="n">
        <x:v>39574</x:v>
      </x:c>
      <x:c r="F2515" s="3" t="n">
        <x:v>42017</x:v>
      </x:c>
      <x:c r="G2515" s="3" t="n">
        <x:v>43844</x:v>
      </x:c>
      <x:c r="H2515" s="3" t="n">
        <x:v/>
      </x:c>
      <x:c r="I2515" s="3" t="n">
        <x:v>44937</x:v>
      </x:c>
      <x:c r="J2515" s="3" t="n">
        <x:v>45300</x:v>
      </x:c>
      <x:c r="K251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6">
      <x:c r="A2516" t="str">
        <x:v>Windows Server 2008</x:v>
      </x:c>
      <x:c r="B2516" t="str">
        <x:v>Standard</x:v>
      </x:c>
      <x:c r="C2516" t="str">
        <x:v>Original Release</x:v>
      </x:c>
      <x:c r="D2516" t="str">
        <x:v>Fixed</x:v>
      </x:c>
      <x:c r="E2516" s="3" t="n">
        <x:v>39574</x:v>
      </x:c>
      <x:c r="F2516" s="3" t="n">
        <x:v>42017</x:v>
      </x:c>
      <x:c r="G2516" s="3" t="n">
        <x:v>43844</x:v>
      </x:c>
      <x:c r="H2516" s="3" t="n">
        <x:v/>
      </x:c>
      <x:c r="I2516" s="3" t="n">
        <x:v>39574</x:v>
      </x:c>
      <x:c r="J2516" s="3" t="n">
        <x:v>40736</x:v>
      </x:c>
      <x:c r="K251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7">
      <x:c r="A2517" t="str">
        <x:v>Windows Server 2008</x:v>
      </x:c>
      <x:c r="B2517" t="str">
        <x:v>Standard</x:v>
      </x:c>
      <x:c r="C2517" t="str">
        <x:v>Service Pack 2</x:v>
      </x:c>
      <x:c r="D2517" t="str">
        <x:v>Fixed</x:v>
      </x:c>
      <x:c r="E2517" s="3" t="n">
        <x:v>39574</x:v>
      </x:c>
      <x:c r="F2517" s="3" t="n">
        <x:v>42017</x:v>
      </x:c>
      <x:c r="G2517" s="3" t="n">
        <x:v>43844</x:v>
      </x:c>
      <x:c r="H2517" s="3" t="n">
        <x:v/>
      </x:c>
      <x:c r="I2517" s="3" t="n">
        <x:v>39932</x:v>
      </x:c>
      <x:c r="J2517" s="3" t="n">
        <x:v>43844</x:v>
      </x:c>
      <x:c r="K251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8">
      <x:c r="A2518" t="str">
        <x:v>Windows Server 2008</x:v>
      </x:c>
      <x:c r="B2518" t="str">
        <x:v>Standard</x:v>
      </x:c>
      <x:c r="C2518" t="str">
        <x:v>Extended Security Update Year 1</x:v>
      </x:c>
      <x:c r="D2518" t="str">
        <x:v>Fixed</x:v>
      </x:c>
      <x:c r="E2518" s="3" t="n">
        <x:v>39574</x:v>
      </x:c>
      <x:c r="F2518" s="3" t="n">
        <x:v>42017</x:v>
      </x:c>
      <x:c r="G2518" s="3" t="n">
        <x:v>43844</x:v>
      </x:c>
      <x:c r="H2518" s="3" t="n">
        <x:v/>
      </x:c>
      <x:c r="I2518" s="3" t="n">
        <x:v>43845</x:v>
      </x:c>
      <x:c r="J2518" s="3" t="n">
        <x:v>44208</x:v>
      </x:c>
      <x:c r="K251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9">
      <x:c r="A2519" t="str">
        <x:v>Windows Server 2008</x:v>
      </x:c>
      <x:c r="B2519" t="str">
        <x:v>Standard</x:v>
      </x:c>
      <x:c r="C2519" t="str">
        <x:v>Extended Security Update Year 2</x:v>
      </x:c>
      <x:c r="D2519" t="str">
        <x:v>Fixed</x:v>
      </x:c>
      <x:c r="E2519" s="3" t="n">
        <x:v>39574</x:v>
      </x:c>
      <x:c r="F2519" s="3" t="n">
        <x:v>42017</x:v>
      </x:c>
      <x:c r="G2519" s="3" t="n">
        <x:v>43844</x:v>
      </x:c>
      <x:c r="H2519" s="3" t="n">
        <x:v/>
      </x:c>
      <x:c r="I2519" s="3" t="n">
        <x:v>44209</x:v>
      </x:c>
      <x:c r="J2519" s="3" t="n">
        <x:v>44572</x:v>
      </x:c>
      <x:c r="K251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0">
      <x:c r="A2520" t="str">
        <x:v>Windows Server 2008</x:v>
      </x:c>
      <x:c r="B2520" t="str">
        <x:v>Standard</x:v>
      </x:c>
      <x:c r="C2520" t="str">
        <x:v>Extended Security Update Year 3</x:v>
      </x:c>
      <x:c r="D2520" t="str">
        <x:v>Fixed</x:v>
      </x:c>
      <x:c r="E2520" s="3" t="n">
        <x:v>39574</x:v>
      </x:c>
      <x:c r="F2520" s="3" t="n">
        <x:v>42017</x:v>
      </x:c>
      <x:c r="G2520" s="3" t="n">
        <x:v>43844</x:v>
      </x:c>
      <x:c r="H2520" s="3" t="n">
        <x:v/>
      </x:c>
      <x:c r="I2520" s="3" t="n">
        <x:v>44573</x:v>
      </x:c>
      <x:c r="J2520" s="3" t="n">
        <x:v>44936</x:v>
      </x:c>
      <x:c r="K252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1">
      <x:c r="A2521" t="str">
        <x:v>Windows Server 2008</x:v>
      </x:c>
      <x:c r="B2521" t="str">
        <x:v>Standard</x:v>
      </x:c>
      <x:c r="C2521" t="str">
        <x:v>Extended Security Update Year 4 (Azure only)</x:v>
      </x:c>
      <x:c r="D2521" t="str">
        <x:v>Fixed</x:v>
      </x:c>
      <x:c r="E2521" s="3" t="n">
        <x:v>39574</x:v>
      </x:c>
      <x:c r="F2521" s="3" t="n">
        <x:v>42017</x:v>
      </x:c>
      <x:c r="G2521" s="3" t="n">
        <x:v>43844</x:v>
      </x:c>
      <x:c r="H2521" s="3" t="n">
        <x:v/>
      </x:c>
      <x:c r="I2521" s="3" t="n">
        <x:v>44937</x:v>
      </x:c>
      <x:c r="J2521" s="3" t="n">
        <x:v>45300</x:v>
      </x:c>
      <x:c r="K252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2">
      <x:c r="A2522" t="str">
        <x:v>Windows Server 2008</x:v>
      </x:c>
      <x:c r="B2522" t="str">
        <x:v>Standard without Hyper-V</x:v>
      </x:c>
      <x:c r="C2522" t="str">
        <x:v>Original Release</x:v>
      </x:c>
      <x:c r="D2522" t="str">
        <x:v>Fixed</x:v>
      </x:c>
      <x:c r="E2522" s="3" t="n">
        <x:v>39574</x:v>
      </x:c>
      <x:c r="F2522" s="3" t="n">
        <x:v>42017</x:v>
      </x:c>
      <x:c r="G2522" s="3" t="n">
        <x:v>43844</x:v>
      </x:c>
      <x:c r="H2522" s="3" t="n">
        <x:v/>
      </x:c>
      <x:c r="I2522" s="3" t="n">
        <x:v>39574</x:v>
      </x:c>
      <x:c r="J2522" s="3" t="n">
        <x:v>40736</x:v>
      </x:c>
      <x:c r="K252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3">
      <x:c r="A2523" t="str">
        <x:v>Windows Server 2008</x:v>
      </x:c>
      <x:c r="B2523" t="str">
        <x:v>Standard without Hyper-V</x:v>
      </x:c>
      <x:c r="C2523" t="str">
        <x:v>Service Pack 2</x:v>
      </x:c>
      <x:c r="D2523" t="str">
        <x:v>Fixed</x:v>
      </x:c>
      <x:c r="E2523" s="3" t="n">
        <x:v>39574</x:v>
      </x:c>
      <x:c r="F2523" s="3" t="n">
        <x:v>42017</x:v>
      </x:c>
      <x:c r="G2523" s="3" t="n">
        <x:v>43844</x:v>
      </x:c>
      <x:c r="H2523" s="3" t="n">
        <x:v/>
      </x:c>
      <x:c r="I2523" s="3" t="n">
        <x:v>39932</x:v>
      </x:c>
      <x:c r="J2523" s="3" t="n">
        <x:v>43844</x:v>
      </x:c>
      <x:c r="K252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4">
      <x:c r="A2524" t="str">
        <x:v>Windows Server 2008</x:v>
      </x:c>
      <x:c r="B2524" t="str">
        <x:v>Standard without Hyper-V</x:v>
      </x:c>
      <x:c r="C2524" t="str">
        <x:v>Extended Security Update Year 1</x:v>
      </x:c>
      <x:c r="D2524" t="str">
        <x:v>Fixed</x:v>
      </x:c>
      <x:c r="E2524" s="3" t="n">
        <x:v>39574</x:v>
      </x:c>
      <x:c r="F2524" s="3" t="n">
        <x:v>42017</x:v>
      </x:c>
      <x:c r="G2524" s="3" t="n">
        <x:v>43844</x:v>
      </x:c>
      <x:c r="H2524" s="3" t="n">
        <x:v/>
      </x:c>
      <x:c r="I2524" s="3" t="n">
        <x:v>43845</x:v>
      </x:c>
      <x:c r="J2524" s="3" t="n">
        <x:v>44208</x:v>
      </x:c>
      <x:c r="K252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5">
      <x:c r="A2525" t="str">
        <x:v>Windows Server 2008</x:v>
      </x:c>
      <x:c r="B2525" t="str">
        <x:v>Standard without Hyper-V</x:v>
      </x:c>
      <x:c r="C2525" t="str">
        <x:v>Extended Security Update Year 2</x:v>
      </x:c>
      <x:c r="D2525" t="str">
        <x:v>Fixed</x:v>
      </x:c>
      <x:c r="E2525" s="3" t="n">
        <x:v>39574</x:v>
      </x:c>
      <x:c r="F2525" s="3" t="n">
        <x:v>42017</x:v>
      </x:c>
      <x:c r="G2525" s="3" t="n">
        <x:v>43844</x:v>
      </x:c>
      <x:c r="H2525" s="3" t="n">
        <x:v/>
      </x:c>
      <x:c r="I2525" s="3" t="n">
        <x:v>44209</x:v>
      </x:c>
      <x:c r="J2525" s="3" t="n">
        <x:v>44572</x:v>
      </x:c>
      <x:c r="K252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6">
      <x:c r="A2526" t="str">
        <x:v>Windows Server 2008</x:v>
      </x:c>
      <x:c r="B2526" t="str">
        <x:v>Standard without Hyper-V</x:v>
      </x:c>
      <x:c r="C2526" t="str">
        <x:v>Extended Security Update Year 3</x:v>
      </x:c>
      <x:c r="D2526" t="str">
        <x:v>Fixed</x:v>
      </x:c>
      <x:c r="E2526" s="3" t="n">
        <x:v>39574</x:v>
      </x:c>
      <x:c r="F2526" s="3" t="n">
        <x:v>42017</x:v>
      </x:c>
      <x:c r="G2526" s="3" t="n">
        <x:v>43844</x:v>
      </x:c>
      <x:c r="H2526" s="3" t="n">
        <x:v/>
      </x:c>
      <x:c r="I2526" s="3" t="n">
        <x:v>44573</x:v>
      </x:c>
      <x:c r="J2526" s="3" t="n">
        <x:v>44936</x:v>
      </x:c>
      <x:c r="K252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7">
      <x:c r="A2527" t="str">
        <x:v>Windows Server 2008</x:v>
      </x:c>
      <x:c r="B2527" t="str">
        <x:v>Standard without Hyper-V</x:v>
      </x:c>
      <x:c r="C2527" t="str">
        <x:v>Extended Security Update Year 4 (Azure only)</x:v>
      </x:c>
      <x:c r="D2527" t="str">
        <x:v>Fixed</x:v>
      </x:c>
      <x:c r="E2527" s="3" t="n">
        <x:v>39574</x:v>
      </x:c>
      <x:c r="F2527" s="3" t="n">
        <x:v>42017</x:v>
      </x:c>
      <x:c r="G2527" s="3" t="n">
        <x:v>43844</x:v>
      </x:c>
      <x:c r="H2527" s="3" t="n">
        <x:v/>
      </x:c>
      <x:c r="I2527" s="3" t="n">
        <x:v>44937</x:v>
      </x:c>
      <x:c r="J2527" s="3" t="n">
        <x:v>45300</x:v>
      </x:c>
      <x:c r="K252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8">
      <x:c r="A2528" t="str">
        <x:v>Windows Server 2008</x:v>
      </x:c>
      <x:c r="B2528" t="str">
        <x:v>Web</x:v>
      </x:c>
      <x:c r="C2528" t="str">
        <x:v>Original Release</x:v>
      </x:c>
      <x:c r="D2528" t="str">
        <x:v>Fixed</x:v>
      </x:c>
      <x:c r="E2528" s="3" t="n">
        <x:v>39574</x:v>
      </x:c>
      <x:c r="F2528" s="3" t="n">
        <x:v>42017</x:v>
      </x:c>
      <x:c r="G2528" s="3" t="n">
        <x:v>43844</x:v>
      </x:c>
      <x:c r="H2528" s="3" t="n">
        <x:v/>
      </x:c>
      <x:c r="I2528" s="3" t="n">
        <x:v>39574</x:v>
      </x:c>
      <x:c r="J2528" s="3" t="n">
        <x:v>40736</x:v>
      </x:c>
      <x:c r="K252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9">
      <x:c r="A2529" t="str">
        <x:v>Windows Server 2008</x:v>
      </x:c>
      <x:c r="B2529" t="str">
        <x:v>Web</x:v>
      </x:c>
      <x:c r="C2529" t="str">
        <x:v>Service Pack 2</x:v>
      </x:c>
      <x:c r="D2529" t="str">
        <x:v>Fixed</x:v>
      </x:c>
      <x:c r="E2529" s="3" t="n">
        <x:v>39574</x:v>
      </x:c>
      <x:c r="F2529" s="3" t="n">
        <x:v>42017</x:v>
      </x:c>
      <x:c r="G2529" s="3" t="n">
        <x:v>43844</x:v>
      </x:c>
      <x:c r="H2529" s="3" t="n">
        <x:v/>
      </x:c>
      <x:c r="I2529" s="3" t="n">
        <x:v>39932</x:v>
      </x:c>
      <x:c r="J2529" s="3" t="n">
        <x:v>43844</x:v>
      </x:c>
      <x:c r="K252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30">
      <x:c r="A2530" t="str">
        <x:v>Windows Server 2008</x:v>
      </x:c>
      <x:c r="B2530" t="str">
        <x:v>Web</x:v>
      </x:c>
      <x:c r="C2530" t="str">
        <x:v>Extended Security Update Year 1</x:v>
      </x:c>
      <x:c r="D2530" t="str">
        <x:v>Fixed</x:v>
      </x:c>
      <x:c r="E2530" s="3" t="n">
        <x:v>39574</x:v>
      </x:c>
      <x:c r="F2530" s="3" t="n">
        <x:v>42017</x:v>
      </x:c>
      <x:c r="G2530" s="3" t="n">
        <x:v>43844</x:v>
      </x:c>
      <x:c r="H2530" s="3" t="n">
        <x:v/>
      </x:c>
      <x:c r="I2530" s="3" t="n">
        <x:v>43845</x:v>
      </x:c>
      <x:c r="J2530" s="3" t="n">
        <x:v>44208</x:v>
      </x:c>
      <x:c r="K253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31">
      <x:c r="A2531" t="str">
        <x:v>Windows Server 2008</x:v>
      </x:c>
      <x:c r="B2531" t="str">
        <x:v>Web</x:v>
      </x:c>
      <x:c r="C2531" t="str">
        <x:v>Extended Security Update Year 2</x:v>
      </x:c>
      <x:c r="D2531" t="str">
        <x:v>Fixed</x:v>
      </x:c>
      <x:c r="E2531" s="3" t="n">
        <x:v>39574</x:v>
      </x:c>
      <x:c r="F2531" s="3" t="n">
        <x:v>42017</x:v>
      </x:c>
      <x:c r="G2531" s="3" t="n">
        <x:v>43844</x:v>
      </x:c>
      <x:c r="H2531" s="3" t="n">
        <x:v/>
      </x:c>
      <x:c r="I2531" s="3" t="n">
        <x:v>44209</x:v>
      </x:c>
      <x:c r="J2531" s="3" t="n">
        <x:v>44572</x:v>
      </x:c>
      <x:c r="K253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32">
      <x:c r="A2532" t="str">
        <x:v>Windows Server 2008</x:v>
      </x:c>
      <x:c r="B2532" t="str">
        <x:v>Web</x:v>
      </x:c>
      <x:c r="C2532" t="str">
        <x:v>Extended Security Update Year 3</x:v>
      </x:c>
      <x:c r="D2532" t="str">
        <x:v>Fixed</x:v>
      </x:c>
      <x:c r="E2532" s="3" t="n">
        <x:v>39574</x:v>
      </x:c>
      <x:c r="F2532" s="3" t="n">
        <x:v>42017</x:v>
      </x:c>
      <x:c r="G2532" s="3" t="n">
        <x:v>43844</x:v>
      </x:c>
      <x:c r="H2532" s="3" t="n">
        <x:v/>
      </x:c>
      <x:c r="I2532" s="3" t="n">
        <x:v>44573</x:v>
      </x:c>
      <x:c r="J2532" s="3" t="n">
        <x:v>44936</x:v>
      </x:c>
      <x:c r="K253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33">
      <x:c r="A2533" t="str">
        <x:v>Windows Server 2008</x:v>
      </x:c>
      <x:c r="B2533" t="str">
        <x:v>Web</x:v>
      </x:c>
      <x:c r="C2533" t="str">
        <x:v>Extended Security Update Year 4 (Azure only)</x:v>
      </x:c>
      <x:c r="D2533" t="str">
        <x:v>Fixed</x:v>
      </x:c>
      <x:c r="E2533" s="3" t="n">
        <x:v>39574</x:v>
      </x:c>
      <x:c r="F2533" s="3" t="n">
        <x:v>42017</x:v>
      </x:c>
      <x:c r="G2533" s="3" t="n">
        <x:v>43844</x:v>
      </x:c>
      <x:c r="H2533" s="3" t="n">
        <x:v/>
      </x:c>
      <x:c r="I2533" s="3" t="n">
        <x:v>44937</x:v>
      </x:c>
      <x:c r="J2533" s="3" t="n">
        <x:v>45300</x:v>
      </x:c>
      <x:c r="K253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34">
      <x:c r="A2534" t="str">
        <x:v>Windows Server 2008 for Windows Essential Server Solutions</x:v>
      </x:c>
      <x:c r="B2534" t="str">
        <x:v>Standard</x:v>
      </x:c>
      <x:c r="C2534" t="str">
        <x:v>Original Release</x:v>
      </x:c>
      <x:c r="D2534" t="str">
        <x:v>Fixed</x:v>
      </x:c>
      <x:c r="E2534" s="3" t="n">
        <x:v>39862</x:v>
      </x:c>
      <x:c r="F2534" s="3" t="n">
        <x:v>42017</x:v>
      </x:c>
      <x:c r="G2534" s="3" t="n">
        <x:v>43844</x:v>
      </x:c>
      <x:c r="H2534" s="3" t="n">
        <x:v/>
      </x:c>
      <x:c r="I2534" s="3" t="n">
        <x:v>39862</x:v>
      </x:c>
      <x:c r="J2534" s="3" t="n">
        <x:v>40736</x:v>
      </x:c>
      <x:c r="K2534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35">
      <x:c r="A2535" t="str">
        <x:v>Windows Server 2008 for Windows Essential Server Solutions</x:v>
      </x:c>
      <x:c r="B2535" t="str">
        <x:v>Standard</x:v>
      </x:c>
      <x:c r="C2535" t="str">
        <x:v>Service Pack 2</x:v>
      </x:c>
      <x:c r="D2535" t="str">
        <x:v>Fixed</x:v>
      </x:c>
      <x:c r="E2535" s="3" t="n">
        <x:v>39862</x:v>
      </x:c>
      <x:c r="F2535" s="3" t="n">
        <x:v>42017</x:v>
      </x:c>
      <x:c r="G2535" s="3" t="n">
        <x:v>43844</x:v>
      </x:c>
      <x:c r="H2535" s="3" t="n">
        <x:v/>
      </x:c>
      <x:c r="I2535" s="3" t="n">
        <x:v>39932</x:v>
      </x:c>
      <x:c r="J2535" s="3" t="n">
        <x:v>43844</x:v>
      </x:c>
      <x:c r="K2535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36">
      <x:c r="A2536" t="str">
        <x:v>Windows Server 2008 for Windows Essential Server Solutions</x:v>
      </x:c>
      <x:c r="B2536" t="str">
        <x:v>without Hyper-V</x:v>
      </x:c>
      <x:c r="C2536" t="str">
        <x:v>Original Release</x:v>
      </x:c>
      <x:c r="D2536" t="str">
        <x:v>Fixed</x:v>
      </x:c>
      <x:c r="E2536" s="3" t="n">
        <x:v>39862</x:v>
      </x:c>
      <x:c r="F2536" s="3" t="n">
        <x:v>42017</x:v>
      </x:c>
      <x:c r="G2536" s="3" t="n">
        <x:v>43844</x:v>
      </x:c>
      <x:c r="H2536" s="3" t="n">
        <x:v/>
      </x:c>
      <x:c r="I2536" s="3" t="n">
        <x:v>39862</x:v>
      </x:c>
      <x:c r="J2536" s="3" t="n">
        <x:v>40736</x:v>
      </x:c>
      <x:c r="K2536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37">
      <x:c r="A2537" t="str">
        <x:v>Windows Server 2008 for Windows Essential Server Solutions</x:v>
      </x:c>
      <x:c r="B2537" t="str">
        <x:v>without Hyper-V</x:v>
      </x:c>
      <x:c r="C2537" t="str">
        <x:v>Service Pack 2</x:v>
      </x:c>
      <x:c r="D2537" t="str">
        <x:v>Fixed</x:v>
      </x:c>
      <x:c r="E2537" s="3" t="n">
        <x:v>39862</x:v>
      </x:c>
      <x:c r="F2537" s="3" t="n">
        <x:v>42017</x:v>
      </x:c>
      <x:c r="G2537" s="3" t="n">
        <x:v>43844</x:v>
      </x:c>
      <x:c r="H2537" s="3" t="n">
        <x:v/>
      </x:c>
      <x:c r="I2537" s="3" t="n">
        <x:v>39932</x:v>
      </x:c>
      <x:c r="J2537" s="3" t="n">
        <x:v>43844</x:v>
      </x:c>
      <x:c r="K2537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38">
      <x:c r="A2538" t="str">
        <x:v>Windows Server 2008 R2</x:v>
      </x:c>
      <x:c r="B2538" t="str">
        <x:v>Datacenter</x:v>
      </x:c>
      <x:c r="C2538" t="str">
        <x:v>Original Release</x:v>
      </x:c>
      <x:c r="D2538" t="str">
        <x:v>Fixed</x:v>
      </x:c>
      <x:c r="E2538" s="3" t="n">
        <x:v>40108</x:v>
      </x:c>
      <x:c r="F2538" s="3" t="n">
        <x:v>42017</x:v>
      </x:c>
      <x:c r="G2538" s="3" t="n">
        <x:v>43844</x:v>
      </x:c>
      <x:c r="H2538" s="3" t="n">
        <x:v/>
      </x:c>
      <x:c r="I2538" s="3" t="n">
        <x:v>40108</x:v>
      </x:c>
      <x:c r="J2538" s="3" t="n">
        <x:v>41373</x:v>
      </x:c>
      <x:c r="K253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9">
      <x:c r="A2539" t="str">
        <x:v>Windows Server 2008 R2</x:v>
      </x:c>
      <x:c r="B2539" t="str">
        <x:v>Datacenter</x:v>
      </x:c>
      <x:c r="C2539" t="str">
        <x:v>Service Pack 1</x:v>
      </x:c>
      <x:c r="D2539" t="str">
        <x:v>Fixed</x:v>
      </x:c>
      <x:c r="E2539" s="3" t="n">
        <x:v>40108</x:v>
      </x:c>
      <x:c r="F2539" s="3" t="n">
        <x:v>42017</x:v>
      </x:c>
      <x:c r="G2539" s="3" t="n">
        <x:v>43844</x:v>
      </x:c>
      <x:c r="H2539" s="3" t="n">
        <x:v/>
      </x:c>
      <x:c r="I2539" s="3" t="n">
        <x:v>40596</x:v>
      </x:c>
      <x:c r="J2539" s="3" t="n">
        <x:v>43844</x:v>
      </x:c>
      <x:c r="K253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0">
      <x:c r="A2540" t="str">
        <x:v>Windows Server 2008 R2</x:v>
      </x:c>
      <x:c r="B2540" t="str">
        <x:v>Datacenter</x:v>
      </x:c>
      <x:c r="C2540" t="str">
        <x:v>Extended Security Update Year 1</x:v>
      </x:c>
      <x:c r="D2540" t="str">
        <x:v>Fixed</x:v>
      </x:c>
      <x:c r="E2540" s="3" t="n">
        <x:v>40108</x:v>
      </x:c>
      <x:c r="F2540" s="3" t="n">
        <x:v>42017</x:v>
      </x:c>
      <x:c r="G2540" s="3" t="n">
        <x:v>43844</x:v>
      </x:c>
      <x:c r="H2540" s="3" t="n">
        <x:v/>
      </x:c>
      <x:c r="I2540" s="3" t="n">
        <x:v>43845</x:v>
      </x:c>
      <x:c r="J2540" s="3" t="n">
        <x:v>44208</x:v>
      </x:c>
      <x:c r="K254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1">
      <x:c r="A2541" t="str">
        <x:v>Windows Server 2008 R2</x:v>
      </x:c>
      <x:c r="B2541" t="str">
        <x:v>Datacenter</x:v>
      </x:c>
      <x:c r="C2541" t="str">
        <x:v>Extended Security Update Year 2</x:v>
      </x:c>
      <x:c r="D2541" t="str">
        <x:v>Fixed</x:v>
      </x:c>
      <x:c r="E2541" s="3" t="n">
        <x:v>40108</x:v>
      </x:c>
      <x:c r="F2541" s="3" t="n">
        <x:v>42017</x:v>
      </x:c>
      <x:c r="G2541" s="3" t="n">
        <x:v>43844</x:v>
      </x:c>
      <x:c r="H2541" s="3" t="n">
        <x:v/>
      </x:c>
      <x:c r="I2541" s="3" t="n">
        <x:v>44209</x:v>
      </x:c>
      <x:c r="J2541" s="3" t="n">
        <x:v>44572</x:v>
      </x:c>
      <x:c r="K254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2">
      <x:c r="A2542" t="str">
        <x:v>Windows Server 2008 R2</x:v>
      </x:c>
      <x:c r="B2542" t="str">
        <x:v>Datacenter</x:v>
      </x:c>
      <x:c r="C2542" t="str">
        <x:v>Extended Security Update Year 3</x:v>
      </x:c>
      <x:c r="D2542" t="str">
        <x:v>Fixed</x:v>
      </x:c>
      <x:c r="E2542" s="3" t="n">
        <x:v>40108</x:v>
      </x:c>
      <x:c r="F2542" s="3" t="n">
        <x:v>42017</x:v>
      </x:c>
      <x:c r="G2542" s="3" t="n">
        <x:v>43844</x:v>
      </x:c>
      <x:c r="H2542" s="3" t="n">
        <x:v/>
      </x:c>
      <x:c r="I2542" s="3" t="n">
        <x:v>44573</x:v>
      </x:c>
      <x:c r="J2542" s="3" t="n">
        <x:v>44936</x:v>
      </x:c>
      <x:c r="K254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3">
      <x:c r="A2543" t="str">
        <x:v>Windows Server 2008 R2</x:v>
      </x:c>
      <x:c r="B2543" t="str">
        <x:v>Datacenter</x:v>
      </x:c>
      <x:c r="C2543" t="str">
        <x:v>Extended Security Update Year 4 (Azure only)</x:v>
      </x:c>
      <x:c r="D2543" t="str">
        <x:v>Fixed</x:v>
      </x:c>
      <x:c r="E2543" s="3" t="n">
        <x:v>40108</x:v>
      </x:c>
      <x:c r="F2543" s="3" t="n">
        <x:v>42017</x:v>
      </x:c>
      <x:c r="G2543" s="3" t="n">
        <x:v>43844</x:v>
      </x:c>
      <x:c r="H2543" s="3" t="n">
        <x:v/>
      </x:c>
      <x:c r="I2543" s="3" t="n">
        <x:v>44937</x:v>
      </x:c>
      <x:c r="J2543" s="3" t="n">
        <x:v>45300</x:v>
      </x:c>
      <x:c r="K254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4">
      <x:c r="A2544" t="str">
        <x:v>Windows Server 2008 R2</x:v>
      </x:c>
      <x:c r="B2544" t="str">
        <x:v>Enterprise</x:v>
      </x:c>
      <x:c r="C2544" t="str">
        <x:v>Original Release</x:v>
      </x:c>
      <x:c r="D2544" t="str">
        <x:v>Fixed</x:v>
      </x:c>
      <x:c r="E2544" s="3" t="n">
        <x:v>40108</x:v>
      </x:c>
      <x:c r="F2544" s="3" t="n">
        <x:v>42017</x:v>
      </x:c>
      <x:c r="G2544" s="3" t="n">
        <x:v>43844</x:v>
      </x:c>
      <x:c r="H2544" s="3" t="n">
        <x:v/>
      </x:c>
      <x:c r="I2544" s="3" t="n">
        <x:v>40108</x:v>
      </x:c>
      <x:c r="J2544" s="3" t="n">
        <x:v>41373</x:v>
      </x:c>
      <x:c r="K254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5">
      <x:c r="A2545" t="str">
        <x:v>Windows Server 2008 R2</x:v>
      </x:c>
      <x:c r="B2545" t="str">
        <x:v>Enterprise</x:v>
      </x:c>
      <x:c r="C2545" t="str">
        <x:v>Service Pack 1</x:v>
      </x:c>
      <x:c r="D2545" t="str">
        <x:v>Fixed</x:v>
      </x:c>
      <x:c r="E2545" s="3" t="n">
        <x:v>40108</x:v>
      </x:c>
      <x:c r="F2545" s="3" t="n">
        <x:v>42017</x:v>
      </x:c>
      <x:c r="G2545" s="3" t="n">
        <x:v>43844</x:v>
      </x:c>
      <x:c r="H2545" s="3" t="n">
        <x:v/>
      </x:c>
      <x:c r="I2545" s="3" t="n">
        <x:v>40596</x:v>
      </x:c>
      <x:c r="J2545" s="3" t="n">
        <x:v>43844</x:v>
      </x:c>
      <x:c r="K254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6">
      <x:c r="A2546" t="str">
        <x:v>Windows Server 2008 R2</x:v>
      </x:c>
      <x:c r="B2546" t="str">
        <x:v>Enterprise</x:v>
      </x:c>
      <x:c r="C2546" t="str">
        <x:v>Extended Security Update Year 1</x:v>
      </x:c>
      <x:c r="D2546" t="str">
        <x:v>Fixed</x:v>
      </x:c>
      <x:c r="E2546" s="3" t="n">
        <x:v>40108</x:v>
      </x:c>
      <x:c r="F2546" s="3" t="n">
        <x:v>42017</x:v>
      </x:c>
      <x:c r="G2546" s="3" t="n">
        <x:v>43844</x:v>
      </x:c>
      <x:c r="H2546" s="3" t="n">
        <x:v/>
      </x:c>
      <x:c r="I2546" s="3" t="n">
        <x:v>43845</x:v>
      </x:c>
      <x:c r="J2546" s="3" t="n">
        <x:v>44208</x:v>
      </x:c>
      <x:c r="K254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7">
      <x:c r="A2547" t="str">
        <x:v>Windows Server 2008 R2</x:v>
      </x:c>
      <x:c r="B2547" t="str">
        <x:v>Enterprise</x:v>
      </x:c>
      <x:c r="C2547" t="str">
        <x:v>Extended Security Update Year 2</x:v>
      </x:c>
      <x:c r="D2547" t="str">
        <x:v>Fixed</x:v>
      </x:c>
      <x:c r="E2547" s="3" t="n">
        <x:v>40108</x:v>
      </x:c>
      <x:c r="F2547" s="3" t="n">
        <x:v>42017</x:v>
      </x:c>
      <x:c r="G2547" s="3" t="n">
        <x:v>43844</x:v>
      </x:c>
      <x:c r="H2547" s="3" t="n">
        <x:v/>
      </x:c>
      <x:c r="I2547" s="3" t="n">
        <x:v>44209</x:v>
      </x:c>
      <x:c r="J2547" s="3" t="n">
        <x:v>44572</x:v>
      </x:c>
      <x:c r="K254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8">
      <x:c r="A2548" t="str">
        <x:v>Windows Server 2008 R2</x:v>
      </x:c>
      <x:c r="B2548" t="str">
        <x:v>Enterprise</x:v>
      </x:c>
      <x:c r="C2548" t="str">
        <x:v>Extended Security Update Year 3</x:v>
      </x:c>
      <x:c r="D2548" t="str">
        <x:v>Fixed</x:v>
      </x:c>
      <x:c r="E2548" s="3" t="n">
        <x:v>40108</x:v>
      </x:c>
      <x:c r="F2548" s="3" t="n">
        <x:v>42017</x:v>
      </x:c>
      <x:c r="G2548" s="3" t="n">
        <x:v>43844</x:v>
      </x:c>
      <x:c r="H2548" s="3" t="n">
        <x:v/>
      </x:c>
      <x:c r="I2548" s="3" t="n">
        <x:v>44573</x:v>
      </x:c>
      <x:c r="J2548" s="3" t="n">
        <x:v>44936</x:v>
      </x:c>
      <x:c r="K254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9">
      <x:c r="A2549" t="str">
        <x:v>Windows Server 2008 R2</x:v>
      </x:c>
      <x:c r="B2549" t="str">
        <x:v>Enterprise</x:v>
      </x:c>
      <x:c r="C2549" t="str">
        <x:v>Extended Security Update Year 4 (Azure only)</x:v>
      </x:c>
      <x:c r="D2549" t="str">
        <x:v>Fixed</x:v>
      </x:c>
      <x:c r="E2549" s="3" t="n">
        <x:v>40108</x:v>
      </x:c>
      <x:c r="F2549" s="3" t="n">
        <x:v>42017</x:v>
      </x:c>
      <x:c r="G2549" s="3" t="n">
        <x:v>43844</x:v>
      </x:c>
      <x:c r="H2549" s="3" t="n">
        <x:v/>
      </x:c>
      <x:c r="I2549" s="3" t="n">
        <x:v>44937</x:v>
      </x:c>
      <x:c r="J2549" s="3" t="n">
        <x:v>45300</x:v>
      </x:c>
      <x:c r="K254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0">
      <x:c r="A2550" t="str">
        <x:v>Windows Server 2008 R2</x:v>
      </x:c>
      <x:c r="B2550" t="str">
        <x:v>HPC Edition</x:v>
      </x:c>
      <x:c r="C2550" t="str">
        <x:v>Original Release</x:v>
      </x:c>
      <x:c r="D2550" t="str">
        <x:v>Fixed</x:v>
      </x:c>
      <x:c r="E2550" s="3" t="n">
        <x:v>40108</x:v>
      </x:c>
      <x:c r="F2550" s="3" t="n">
        <x:v>42017</x:v>
      </x:c>
      <x:c r="G2550" s="3" t="n">
        <x:v>43844</x:v>
      </x:c>
      <x:c r="H2550" s="3" t="n">
        <x:v/>
      </x:c>
      <x:c r="I2550" s="3" t="n">
        <x:v>40108</x:v>
      </x:c>
      <x:c r="J2550" s="3" t="n">
        <x:v>41373</x:v>
      </x:c>
      <x:c r="K255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1">
      <x:c r="A2551" t="str">
        <x:v>Windows Server 2008 R2</x:v>
      </x:c>
      <x:c r="B2551" t="str">
        <x:v>HPC Edition</x:v>
      </x:c>
      <x:c r="C2551" t="str">
        <x:v>Service Pack 1</x:v>
      </x:c>
      <x:c r="D2551" t="str">
        <x:v>Fixed</x:v>
      </x:c>
      <x:c r="E2551" s="3" t="n">
        <x:v>40108</x:v>
      </x:c>
      <x:c r="F2551" s="3" t="n">
        <x:v>42017</x:v>
      </x:c>
      <x:c r="G2551" s="3" t="n">
        <x:v>43844</x:v>
      </x:c>
      <x:c r="H2551" s="3" t="n">
        <x:v/>
      </x:c>
      <x:c r="I2551" s="3" t="n">
        <x:v>40596</x:v>
      </x:c>
      <x:c r="J2551" s="3" t="n">
        <x:v>43844</x:v>
      </x:c>
      <x:c r="K255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2">
      <x:c r="A2552" t="str">
        <x:v>Windows Server 2008 R2</x:v>
      </x:c>
      <x:c r="B2552" t="str">
        <x:v>HPC Edition</x:v>
      </x:c>
      <x:c r="C2552" t="str">
        <x:v>Extended Security Update Year 1</x:v>
      </x:c>
      <x:c r="D2552" t="str">
        <x:v>Fixed</x:v>
      </x:c>
      <x:c r="E2552" s="3" t="n">
        <x:v>40108</x:v>
      </x:c>
      <x:c r="F2552" s="3" t="n">
        <x:v>42017</x:v>
      </x:c>
      <x:c r="G2552" s="3" t="n">
        <x:v>43844</x:v>
      </x:c>
      <x:c r="H2552" s="3" t="n">
        <x:v/>
      </x:c>
      <x:c r="I2552" s="3" t="n">
        <x:v>43845</x:v>
      </x:c>
      <x:c r="J2552" s="3" t="n">
        <x:v>44208</x:v>
      </x:c>
      <x:c r="K255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3">
      <x:c r="A2553" t="str">
        <x:v>Windows Server 2008 R2</x:v>
      </x:c>
      <x:c r="B2553" t="str">
        <x:v>HPC Edition</x:v>
      </x:c>
      <x:c r="C2553" t="str">
        <x:v>Extended Security Update Year 2</x:v>
      </x:c>
      <x:c r="D2553" t="str">
        <x:v>Fixed</x:v>
      </x:c>
      <x:c r="E2553" s="3" t="n">
        <x:v>40108</x:v>
      </x:c>
      <x:c r="F2553" s="3" t="n">
        <x:v>42017</x:v>
      </x:c>
      <x:c r="G2553" s="3" t="n">
        <x:v>43844</x:v>
      </x:c>
      <x:c r="H2553" s="3" t="n">
        <x:v/>
      </x:c>
      <x:c r="I2553" s="3" t="n">
        <x:v>44209</x:v>
      </x:c>
      <x:c r="J2553" s="3" t="n">
        <x:v>44572</x:v>
      </x:c>
      <x:c r="K255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4">
      <x:c r="A2554" t="str">
        <x:v>Windows Server 2008 R2</x:v>
      </x:c>
      <x:c r="B2554" t="str">
        <x:v>HPC Edition</x:v>
      </x:c>
      <x:c r="C2554" t="str">
        <x:v>Extended Security Update Year 3</x:v>
      </x:c>
      <x:c r="D2554" t="str">
        <x:v>Fixed</x:v>
      </x:c>
      <x:c r="E2554" s="3" t="n">
        <x:v>40108</x:v>
      </x:c>
      <x:c r="F2554" s="3" t="n">
        <x:v>42017</x:v>
      </x:c>
      <x:c r="G2554" s="3" t="n">
        <x:v>43844</x:v>
      </x:c>
      <x:c r="H2554" s="3" t="n">
        <x:v/>
      </x:c>
      <x:c r="I2554" s="3" t="n">
        <x:v>44573</x:v>
      </x:c>
      <x:c r="J2554" s="3" t="n">
        <x:v>44936</x:v>
      </x:c>
      <x:c r="K255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5">
      <x:c r="A2555" t="str">
        <x:v>Windows Server 2008 R2</x:v>
      </x:c>
      <x:c r="B2555" t="str">
        <x:v>HPC Edition</x:v>
      </x:c>
      <x:c r="C2555" t="str">
        <x:v>Extended Security Update Year 4 (Azure only)</x:v>
      </x:c>
      <x:c r="D2555" t="str">
        <x:v>Fixed</x:v>
      </x:c>
      <x:c r="E2555" s="3" t="n">
        <x:v>40108</x:v>
      </x:c>
      <x:c r="F2555" s="3" t="n">
        <x:v>42017</x:v>
      </x:c>
      <x:c r="G2555" s="3" t="n">
        <x:v>43844</x:v>
      </x:c>
      <x:c r="H2555" s="3" t="n">
        <x:v/>
      </x:c>
      <x:c r="I2555" s="3" t="n">
        <x:v>44937</x:v>
      </x:c>
      <x:c r="J2555" s="3" t="n">
        <x:v>45300</x:v>
      </x:c>
      <x:c r="K255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6">
      <x:c r="A2556" t="str">
        <x:v>Windows Server 2008 R2</x:v>
      </x:c>
      <x:c r="B2556" t="str">
        <x:v>Itanium-Based Systems</x:v>
      </x:c>
      <x:c r="C2556" t="str">
        <x:v>Original Release</x:v>
      </x:c>
      <x:c r="D2556" t="str">
        <x:v>Fixed</x:v>
      </x:c>
      <x:c r="E2556" s="3" t="n">
        <x:v>40108</x:v>
      </x:c>
      <x:c r="F2556" s="3" t="n">
        <x:v>42017</x:v>
      </x:c>
      <x:c r="G2556" s="3" t="n">
        <x:v>43844</x:v>
      </x:c>
      <x:c r="H2556" s="3" t="n">
        <x:v/>
      </x:c>
      <x:c r="I2556" s="3" t="n">
        <x:v>40108</x:v>
      </x:c>
      <x:c r="J2556" s="3" t="n">
        <x:v>41373</x:v>
      </x:c>
      <x:c r="K255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7">
      <x:c r="A2557" t="str">
        <x:v>Windows Server 2008 R2</x:v>
      </x:c>
      <x:c r="B2557" t="str">
        <x:v>Itanium-Based Systems</x:v>
      </x:c>
      <x:c r="C2557" t="str">
        <x:v>Service Pack 1</x:v>
      </x:c>
      <x:c r="D2557" t="str">
        <x:v>Fixed</x:v>
      </x:c>
      <x:c r="E2557" s="3" t="n">
        <x:v>40108</x:v>
      </x:c>
      <x:c r="F2557" s="3" t="n">
        <x:v>42017</x:v>
      </x:c>
      <x:c r="G2557" s="3" t="n">
        <x:v>43844</x:v>
      </x:c>
      <x:c r="H2557" s="3" t="n">
        <x:v/>
      </x:c>
      <x:c r="I2557" s="3" t="n">
        <x:v>40596</x:v>
      </x:c>
      <x:c r="J2557" s="3" t="n">
        <x:v>43844</x:v>
      </x:c>
      <x:c r="K255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8">
      <x:c r="A2558" t="str">
        <x:v>Windows Server 2008 R2</x:v>
      </x:c>
      <x:c r="B2558" t="str">
        <x:v>Itanium-Based Systems</x:v>
      </x:c>
      <x:c r="C2558" t="str">
        <x:v>Extended Security Update Year 1</x:v>
      </x:c>
      <x:c r="D2558" t="str">
        <x:v>Fixed</x:v>
      </x:c>
      <x:c r="E2558" s="3" t="n">
        <x:v>40108</x:v>
      </x:c>
      <x:c r="F2558" s="3" t="n">
        <x:v>42017</x:v>
      </x:c>
      <x:c r="G2558" s="3" t="n">
        <x:v>43844</x:v>
      </x:c>
      <x:c r="H2558" s="3" t="n">
        <x:v/>
      </x:c>
      <x:c r="I2558" s="3" t="n">
        <x:v>43845</x:v>
      </x:c>
      <x:c r="J2558" s="3" t="n">
        <x:v>44208</x:v>
      </x:c>
      <x:c r="K255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9">
      <x:c r="A2559" t="str">
        <x:v>Windows Server 2008 R2</x:v>
      </x:c>
      <x:c r="B2559" t="str">
        <x:v>Itanium-Based Systems</x:v>
      </x:c>
      <x:c r="C2559" t="str">
        <x:v>Extended Security Update Year 2</x:v>
      </x:c>
      <x:c r="D2559" t="str">
        <x:v>Fixed</x:v>
      </x:c>
      <x:c r="E2559" s="3" t="n">
        <x:v>40108</x:v>
      </x:c>
      <x:c r="F2559" s="3" t="n">
        <x:v>42017</x:v>
      </x:c>
      <x:c r="G2559" s="3" t="n">
        <x:v>43844</x:v>
      </x:c>
      <x:c r="H2559" s="3" t="n">
        <x:v/>
      </x:c>
      <x:c r="I2559" s="3" t="n">
        <x:v>44209</x:v>
      </x:c>
      <x:c r="J2559" s="3" t="n">
        <x:v>44572</x:v>
      </x:c>
      <x:c r="K255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0">
      <x:c r="A2560" t="str">
        <x:v>Windows Server 2008 R2</x:v>
      </x:c>
      <x:c r="B2560" t="str">
        <x:v>Itanium-Based Systems</x:v>
      </x:c>
      <x:c r="C2560" t="str">
        <x:v>Extended Security Update Year 3</x:v>
      </x:c>
      <x:c r="D2560" t="str">
        <x:v>Fixed</x:v>
      </x:c>
      <x:c r="E2560" s="3" t="n">
        <x:v>40108</x:v>
      </x:c>
      <x:c r="F2560" s="3" t="n">
        <x:v>42017</x:v>
      </x:c>
      <x:c r="G2560" s="3" t="n">
        <x:v>43844</x:v>
      </x:c>
      <x:c r="H2560" s="3" t="n">
        <x:v/>
      </x:c>
      <x:c r="I2560" s="3" t="n">
        <x:v>44573</x:v>
      </x:c>
      <x:c r="J2560" s="3" t="n">
        <x:v>44936</x:v>
      </x:c>
      <x:c r="K256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1">
      <x:c r="A2561" t="str">
        <x:v>Windows Server 2008 R2</x:v>
      </x:c>
      <x:c r="B2561" t="str">
        <x:v>Itanium-Based Systems</x:v>
      </x:c>
      <x:c r="C2561" t="str">
        <x:v>Extended Security Update Year 4 (Azure only)</x:v>
      </x:c>
      <x:c r="D2561" t="str">
        <x:v>Fixed</x:v>
      </x:c>
      <x:c r="E2561" s="3" t="n">
        <x:v>40108</x:v>
      </x:c>
      <x:c r="F2561" s="3" t="n">
        <x:v>42017</x:v>
      </x:c>
      <x:c r="G2561" s="3" t="n">
        <x:v>43844</x:v>
      </x:c>
      <x:c r="H2561" s="3" t="n">
        <x:v/>
      </x:c>
      <x:c r="I2561" s="3" t="n">
        <x:v>44937</x:v>
      </x:c>
      <x:c r="J2561" s="3" t="n">
        <x:v>45300</x:v>
      </x:c>
      <x:c r="K256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2">
      <x:c r="A2562" t="str">
        <x:v>Windows Server 2008 R2</x:v>
      </x:c>
      <x:c r="B2562" t="str">
        <x:v>Standard</x:v>
      </x:c>
      <x:c r="C2562" t="str">
        <x:v>Original Release</x:v>
      </x:c>
      <x:c r="D2562" t="str">
        <x:v>Fixed</x:v>
      </x:c>
      <x:c r="E2562" s="3" t="n">
        <x:v>40108</x:v>
      </x:c>
      <x:c r="F2562" s="3" t="n">
        <x:v>42017</x:v>
      </x:c>
      <x:c r="G2562" s="3" t="n">
        <x:v>43844</x:v>
      </x:c>
      <x:c r="H2562" s="3" t="n">
        <x:v/>
      </x:c>
      <x:c r="I2562" s="3" t="n">
        <x:v>40108</x:v>
      </x:c>
      <x:c r="J2562" s="3" t="n">
        <x:v>41373</x:v>
      </x:c>
      <x:c r="K256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3">
      <x:c r="A2563" t="str">
        <x:v>Windows Server 2008 R2</x:v>
      </x:c>
      <x:c r="B2563" t="str">
        <x:v>Standard</x:v>
      </x:c>
      <x:c r="C2563" t="str">
        <x:v>Service Pack 1</x:v>
      </x:c>
      <x:c r="D2563" t="str">
        <x:v>Fixed</x:v>
      </x:c>
      <x:c r="E2563" s="3" t="n">
        <x:v>40108</x:v>
      </x:c>
      <x:c r="F2563" s="3" t="n">
        <x:v>42017</x:v>
      </x:c>
      <x:c r="G2563" s="3" t="n">
        <x:v>43844</x:v>
      </x:c>
      <x:c r="H2563" s="3" t="n">
        <x:v/>
      </x:c>
      <x:c r="I2563" s="3" t="n">
        <x:v>40596</x:v>
      </x:c>
      <x:c r="J2563" s="3" t="n">
        <x:v>43844</x:v>
      </x:c>
      <x:c r="K256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4">
      <x:c r="A2564" t="str">
        <x:v>Windows Server 2008 R2</x:v>
      </x:c>
      <x:c r="B2564" t="str">
        <x:v>Standard</x:v>
      </x:c>
      <x:c r="C2564" t="str">
        <x:v>Extended Security Update Year 1</x:v>
      </x:c>
      <x:c r="D2564" t="str">
        <x:v>Fixed</x:v>
      </x:c>
      <x:c r="E2564" s="3" t="n">
        <x:v>40108</x:v>
      </x:c>
      <x:c r="F2564" s="3" t="n">
        <x:v>42017</x:v>
      </x:c>
      <x:c r="G2564" s="3" t="n">
        <x:v>43844</x:v>
      </x:c>
      <x:c r="H2564" s="3" t="n">
        <x:v/>
      </x:c>
      <x:c r="I2564" s="3" t="n">
        <x:v>43845</x:v>
      </x:c>
      <x:c r="J2564" s="3" t="n">
        <x:v>44208</x:v>
      </x:c>
      <x:c r="K256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5">
      <x:c r="A2565" t="str">
        <x:v>Windows Server 2008 R2</x:v>
      </x:c>
      <x:c r="B2565" t="str">
        <x:v>Standard</x:v>
      </x:c>
      <x:c r="C2565" t="str">
        <x:v>Extended Security Update Year 2</x:v>
      </x:c>
      <x:c r="D2565" t="str">
        <x:v>Fixed</x:v>
      </x:c>
      <x:c r="E2565" s="3" t="n">
        <x:v>40108</x:v>
      </x:c>
      <x:c r="F2565" s="3" t="n">
        <x:v>42017</x:v>
      </x:c>
      <x:c r="G2565" s="3" t="n">
        <x:v>43844</x:v>
      </x:c>
      <x:c r="H2565" s="3" t="n">
        <x:v/>
      </x:c>
      <x:c r="I2565" s="3" t="n">
        <x:v>44209</x:v>
      </x:c>
      <x:c r="J2565" s="3" t="n">
        <x:v>44572</x:v>
      </x:c>
      <x:c r="K256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6">
      <x:c r="A2566" t="str">
        <x:v>Windows Server 2008 R2</x:v>
      </x:c>
      <x:c r="B2566" t="str">
        <x:v>Standard</x:v>
      </x:c>
      <x:c r="C2566" t="str">
        <x:v>Extended Security Update Year 3</x:v>
      </x:c>
      <x:c r="D2566" t="str">
        <x:v>Fixed</x:v>
      </x:c>
      <x:c r="E2566" s="3" t="n">
        <x:v>40108</x:v>
      </x:c>
      <x:c r="F2566" s="3" t="n">
        <x:v>42017</x:v>
      </x:c>
      <x:c r="G2566" s="3" t="n">
        <x:v>43844</x:v>
      </x:c>
      <x:c r="H2566" s="3" t="n">
        <x:v/>
      </x:c>
      <x:c r="I2566" s="3" t="n">
        <x:v>44573</x:v>
      </x:c>
      <x:c r="J2566" s="3" t="n">
        <x:v>44936</x:v>
      </x:c>
      <x:c r="K256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7">
      <x:c r="A2567" t="str">
        <x:v>Windows Server 2008 R2</x:v>
      </x:c>
      <x:c r="B2567" t="str">
        <x:v>Standard</x:v>
      </x:c>
      <x:c r="C2567" t="str">
        <x:v>Extended Security Update Year 4 (Azure only)</x:v>
      </x:c>
      <x:c r="D2567" t="str">
        <x:v>Fixed</x:v>
      </x:c>
      <x:c r="E2567" s="3" t="n">
        <x:v>40108</x:v>
      </x:c>
      <x:c r="F2567" s="3" t="n">
        <x:v>42017</x:v>
      </x:c>
      <x:c r="G2567" s="3" t="n">
        <x:v>43844</x:v>
      </x:c>
      <x:c r="H2567" s="3" t="n">
        <x:v/>
      </x:c>
      <x:c r="I2567" s="3" t="n">
        <x:v>44937</x:v>
      </x:c>
      <x:c r="J2567" s="3" t="n">
        <x:v>45300</x:v>
      </x:c>
      <x:c r="K256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8">
      <x:c r="A2568" t="str">
        <x:v>Windows Server 2008 R2</x:v>
      </x:c>
      <x:c r="B2568" t="str">
        <x:v>Web</x:v>
      </x:c>
      <x:c r="C2568" t="str">
        <x:v>Original Release</x:v>
      </x:c>
      <x:c r="D2568" t="str">
        <x:v>Fixed</x:v>
      </x:c>
      <x:c r="E2568" s="3" t="n">
        <x:v>40108</x:v>
      </x:c>
      <x:c r="F2568" s="3" t="n">
        <x:v>42017</x:v>
      </x:c>
      <x:c r="G2568" s="3" t="n">
        <x:v>43844</x:v>
      </x:c>
      <x:c r="H2568" s="3" t="n">
        <x:v/>
      </x:c>
      <x:c r="I2568" s="3" t="n">
        <x:v>40108</x:v>
      </x:c>
      <x:c r="J2568" s="3" t="n">
        <x:v>41373</x:v>
      </x:c>
      <x:c r="K256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9">
      <x:c r="A2569" t="str">
        <x:v>Windows Server 2008 R2</x:v>
      </x:c>
      <x:c r="B2569" t="str">
        <x:v>Web</x:v>
      </x:c>
      <x:c r="C2569" t="str">
        <x:v>Service Pack 1</x:v>
      </x:c>
      <x:c r="D2569" t="str">
        <x:v>Fixed</x:v>
      </x:c>
      <x:c r="E2569" s="3" t="n">
        <x:v>40108</x:v>
      </x:c>
      <x:c r="F2569" s="3" t="n">
        <x:v>42017</x:v>
      </x:c>
      <x:c r="G2569" s="3" t="n">
        <x:v>43844</x:v>
      </x:c>
      <x:c r="H2569" s="3" t="n">
        <x:v/>
      </x:c>
      <x:c r="I2569" s="3" t="n">
        <x:v>40596</x:v>
      </x:c>
      <x:c r="J2569" s="3" t="n">
        <x:v>43844</x:v>
      </x:c>
      <x:c r="K256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70">
      <x:c r="A2570" t="str">
        <x:v>Windows Server 2008 R2</x:v>
      </x:c>
      <x:c r="B2570" t="str">
        <x:v>Web</x:v>
      </x:c>
      <x:c r="C2570" t="str">
        <x:v>Extended Security Update Year 1</x:v>
      </x:c>
      <x:c r="D2570" t="str">
        <x:v>Fixed</x:v>
      </x:c>
      <x:c r="E2570" s="3" t="n">
        <x:v>40108</x:v>
      </x:c>
      <x:c r="F2570" s="3" t="n">
        <x:v>42017</x:v>
      </x:c>
      <x:c r="G2570" s="3" t="n">
        <x:v>43844</x:v>
      </x:c>
      <x:c r="H2570" s="3" t="n">
        <x:v/>
      </x:c>
      <x:c r="I2570" s="3" t="n">
        <x:v>43845</x:v>
      </x:c>
      <x:c r="J2570" s="3" t="n">
        <x:v>44208</x:v>
      </x:c>
      <x:c r="K257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71">
      <x:c r="A2571" t="str">
        <x:v>Windows Server 2008 R2</x:v>
      </x:c>
      <x:c r="B2571" t="str">
        <x:v>Web</x:v>
      </x:c>
      <x:c r="C2571" t="str">
        <x:v>Extended Security Update Year 2</x:v>
      </x:c>
      <x:c r="D2571" t="str">
        <x:v>Fixed</x:v>
      </x:c>
      <x:c r="E2571" s="3" t="n">
        <x:v>40108</x:v>
      </x:c>
      <x:c r="F2571" s="3" t="n">
        <x:v>42017</x:v>
      </x:c>
      <x:c r="G2571" s="3" t="n">
        <x:v>43844</x:v>
      </x:c>
      <x:c r="H2571" s="3" t="n">
        <x:v/>
      </x:c>
      <x:c r="I2571" s="3" t="n">
        <x:v>44209</x:v>
      </x:c>
      <x:c r="J2571" s="3" t="n">
        <x:v>44572</x:v>
      </x:c>
      <x:c r="K257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72">
      <x:c r="A2572" t="str">
        <x:v>Windows Server 2008 R2</x:v>
      </x:c>
      <x:c r="B2572" t="str">
        <x:v>Web</x:v>
      </x:c>
      <x:c r="C2572" t="str">
        <x:v>Extended Security Update Year 3</x:v>
      </x:c>
      <x:c r="D2572" t="str">
        <x:v>Fixed</x:v>
      </x:c>
      <x:c r="E2572" s="3" t="n">
        <x:v>40108</x:v>
      </x:c>
      <x:c r="F2572" s="3" t="n">
        <x:v>42017</x:v>
      </x:c>
      <x:c r="G2572" s="3" t="n">
        <x:v>43844</x:v>
      </x:c>
      <x:c r="H2572" s="3" t="n">
        <x:v/>
      </x:c>
      <x:c r="I2572" s="3" t="n">
        <x:v>44573</x:v>
      </x:c>
      <x:c r="J2572" s="3" t="n">
        <x:v>44936</x:v>
      </x:c>
      <x:c r="K257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73">
      <x:c r="A2573" t="str">
        <x:v>Windows Server 2008 R2</x:v>
      </x:c>
      <x:c r="B2573" t="str">
        <x:v>Web</x:v>
      </x:c>
      <x:c r="C2573" t="str">
        <x:v>Extended Security Update Year 4 (Azure only)</x:v>
      </x:c>
      <x:c r="D2573" t="str">
        <x:v>Fixed</x:v>
      </x:c>
      <x:c r="E2573" s="3" t="n">
        <x:v>40108</x:v>
      </x:c>
      <x:c r="F2573" s="3" t="n">
        <x:v>42017</x:v>
      </x:c>
      <x:c r="G2573" s="3" t="n">
        <x:v>43844</x:v>
      </x:c>
      <x:c r="H2573" s="3" t="n">
        <x:v/>
      </x:c>
      <x:c r="I2573" s="3" t="n">
        <x:v>44937</x:v>
      </x:c>
      <x:c r="J2573" s="3" t="n">
        <x:v>45300</x:v>
      </x:c>
      <x:c r="K257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74">
      <x:c r="A2574" t="str">
        <x:v>Windows Server 2012</x:v>
      </x:c>
      <x:c r="B2574" t="str">
        <x:v>Datacenter</x:v>
      </x:c>
      <x:c r="C2574" t="str">
        <x:v>Original Release</x:v>
      </x:c>
      <x:c r="D2574" t="str">
        <x:v>Fixed</x:v>
      </x:c>
      <x:c r="E2574" s="3" t="n">
        <x:v>41212</x:v>
      </x:c>
      <x:c r="F2574" s="3" t="n">
        <x:v>43382</x:v>
      </x:c>
      <x:c r="G2574" s="3" t="n">
        <x:v>45209</x:v>
      </x:c>
      <x:c r="H2574" s="3" t="n">
        <x:v/>
      </x:c>
      <x:c r="I2574" s="3" t="n">
        <x:v>41212</x:v>
      </x:c>
      <x:c r="J2574" s="3" t="n">
        <x:v>45209</x:v>
      </x:c>
      <x:c r="K257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5">
      <x:c r="A2575" t="str">
        <x:v>Windows Server 2012</x:v>
      </x:c>
      <x:c r="B2575" t="str">
        <x:v>Datacenter</x:v>
      </x:c>
      <x:c r="C2575" t="str">
        <x:v>Extended Security Update Year 1</x:v>
      </x:c>
      <x:c r="D2575" t="str">
        <x:v>Fixed</x:v>
      </x:c>
      <x:c r="E2575" s="3" t="n">
        <x:v>41212</x:v>
      </x:c>
      <x:c r="F2575" s="3" t="n">
        <x:v>43382</x:v>
      </x:c>
      <x:c r="G2575" s="3" t="n">
        <x:v>45209</x:v>
      </x:c>
      <x:c r="H2575" s="3" t="n">
        <x:v/>
      </x:c>
      <x:c r="I2575" s="3" t="n">
        <x:v>45210</x:v>
      </x:c>
      <x:c r="J2575" s="3" t="n">
        <x:v>45573</x:v>
      </x:c>
      <x:c r="K257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6">
      <x:c r="A2576" t="str">
        <x:v>Windows Server 2012</x:v>
      </x:c>
      <x:c r="B2576" t="str">
        <x:v>Datacenter</x:v>
      </x:c>
      <x:c r="C2576" t="str">
        <x:v>Extended Security Update Year 2</x:v>
      </x:c>
      <x:c r="D2576" t="str">
        <x:v>Fixed</x:v>
      </x:c>
      <x:c r="E2576" s="3" t="n">
        <x:v>41212</x:v>
      </x:c>
      <x:c r="F2576" s="3" t="n">
        <x:v>43382</x:v>
      </x:c>
      <x:c r="G2576" s="3" t="n">
        <x:v>45209</x:v>
      </x:c>
      <x:c r="H2576" s="3" t="n">
        <x:v/>
      </x:c>
      <x:c r="I2576" s="3" t="n">
        <x:v>45574</x:v>
      </x:c>
      <x:c r="J2576" s="3" t="n">
        <x:v>45944</x:v>
      </x:c>
      <x:c r="K257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7">
      <x:c r="A2577" t="str">
        <x:v>Windows Server 2012</x:v>
      </x:c>
      <x:c r="B2577" t="str">
        <x:v>Datacenter</x:v>
      </x:c>
      <x:c r="C2577" t="str">
        <x:v>Extended Security Update Year 3</x:v>
      </x:c>
      <x:c r="D2577" t="str">
        <x:v>Fixed</x:v>
      </x:c>
      <x:c r="E2577" s="3" t="n">
        <x:v>41212</x:v>
      </x:c>
      <x:c r="F2577" s="3" t="n">
        <x:v>43382</x:v>
      </x:c>
      <x:c r="G2577" s="3" t="n">
        <x:v>45209</x:v>
      </x:c>
      <x:c r="H2577" s="3" t="n">
        <x:v/>
      </x:c>
      <x:c r="I2577" s="3" t="n">
        <x:v>45945</x:v>
      </x:c>
      <x:c r="J2577" s="3" t="n">
        <x:v>46308</x:v>
      </x:c>
      <x:c r="K257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8">
      <x:c r="A2578" t="str">
        <x:v>Windows Server 2012</x:v>
      </x:c>
      <x:c r="B2578" t="str">
        <x:v>Essentials</x:v>
      </x:c>
      <x:c r="C2578" t="str">
        <x:v>Original Release</x:v>
      </x:c>
      <x:c r="D2578" t="str">
        <x:v>Fixed</x:v>
      </x:c>
      <x:c r="E2578" s="3" t="n">
        <x:v>41212</x:v>
      </x:c>
      <x:c r="F2578" s="3" t="n">
        <x:v>43382</x:v>
      </x:c>
      <x:c r="G2578" s="3" t="n">
        <x:v>45209</x:v>
      </x:c>
      <x:c r="H2578" s="3" t="n">
        <x:v/>
      </x:c>
      <x:c r="I2578" s="3" t="n">
        <x:v>41212</x:v>
      </x:c>
      <x:c r="J2578" s="3" t="n">
        <x:v>45209</x:v>
      </x:c>
      <x:c r="K257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9">
      <x:c r="A2579" t="str">
        <x:v>Windows Server 2012</x:v>
      </x:c>
      <x:c r="B2579" t="str">
        <x:v>Essentials</x:v>
      </x:c>
      <x:c r="C2579" t="str">
        <x:v>Extended Security Update Year 1</x:v>
      </x:c>
      <x:c r="D2579" t="str">
        <x:v>Fixed</x:v>
      </x:c>
      <x:c r="E2579" s="3" t="n">
        <x:v>41212</x:v>
      </x:c>
      <x:c r="F2579" s="3" t="n">
        <x:v>43382</x:v>
      </x:c>
      <x:c r="G2579" s="3" t="n">
        <x:v>45209</x:v>
      </x:c>
      <x:c r="H2579" s="3" t="n">
        <x:v/>
      </x:c>
      <x:c r="I2579" s="3" t="n">
        <x:v>45210</x:v>
      </x:c>
      <x:c r="J2579" s="3" t="n">
        <x:v>45573</x:v>
      </x:c>
      <x:c r="K257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0">
      <x:c r="A2580" t="str">
        <x:v>Windows Server 2012</x:v>
      </x:c>
      <x:c r="B2580" t="str">
        <x:v>Essentials</x:v>
      </x:c>
      <x:c r="C2580" t="str">
        <x:v>Extended Security Update Year 2</x:v>
      </x:c>
      <x:c r="D2580" t="str">
        <x:v>Fixed</x:v>
      </x:c>
      <x:c r="E2580" s="3" t="n">
        <x:v>41212</x:v>
      </x:c>
      <x:c r="F2580" s="3" t="n">
        <x:v>43382</x:v>
      </x:c>
      <x:c r="G2580" s="3" t="n">
        <x:v>45209</x:v>
      </x:c>
      <x:c r="H2580" s="3" t="n">
        <x:v/>
      </x:c>
      <x:c r="I2580" s="3" t="n">
        <x:v>45574</x:v>
      </x:c>
      <x:c r="J2580" s="3" t="n">
        <x:v>45944</x:v>
      </x:c>
      <x:c r="K258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1">
      <x:c r="A2581" t="str">
        <x:v>Windows Server 2012</x:v>
      </x:c>
      <x:c r="B2581" t="str">
        <x:v>Essentials</x:v>
      </x:c>
      <x:c r="C2581" t="str">
        <x:v>Extended Security Update Year 3</x:v>
      </x:c>
      <x:c r="D2581" t="str">
        <x:v>Fixed</x:v>
      </x:c>
      <x:c r="E2581" s="3" t="n">
        <x:v>41212</x:v>
      </x:c>
      <x:c r="F2581" s="3" t="n">
        <x:v>43382</x:v>
      </x:c>
      <x:c r="G2581" s="3" t="n">
        <x:v>45209</x:v>
      </x:c>
      <x:c r="H2581" s="3" t="n">
        <x:v/>
      </x:c>
      <x:c r="I2581" s="3" t="n">
        <x:v>45945</x:v>
      </x:c>
      <x:c r="J2581" s="3" t="n">
        <x:v>46308</x:v>
      </x:c>
      <x:c r="K258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2">
      <x:c r="A2582" t="str">
        <x:v>Windows Server 2012</x:v>
      </x:c>
      <x:c r="B2582" t="str">
        <x:v>External Connector</x:v>
      </x:c>
      <x:c r="C2582" t="str">
        <x:v>Original Release</x:v>
      </x:c>
      <x:c r="D2582" t="str">
        <x:v>Fixed</x:v>
      </x:c>
      <x:c r="E2582" s="3" t="n">
        <x:v>41212</x:v>
      </x:c>
      <x:c r="F2582" s="3" t="n">
        <x:v>43382</x:v>
      </x:c>
      <x:c r="G2582" s="3" t="n">
        <x:v>45209</x:v>
      </x:c>
      <x:c r="H2582" s="3" t="n">
        <x:v/>
      </x:c>
      <x:c r="I2582" s="3" t="n">
        <x:v>41212</x:v>
      </x:c>
      <x:c r="J2582" s="3" t="n">
        <x:v>45209</x:v>
      </x:c>
      <x:c r="K258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3">
      <x:c r="A2583" t="str">
        <x:v>Windows Server 2012</x:v>
      </x:c>
      <x:c r="B2583" t="str">
        <x:v>External Connector</x:v>
      </x:c>
      <x:c r="C2583" t="str">
        <x:v>Extended Security Update Year 1</x:v>
      </x:c>
      <x:c r="D2583" t="str">
        <x:v>Fixed</x:v>
      </x:c>
      <x:c r="E2583" s="3" t="n">
        <x:v>41212</x:v>
      </x:c>
      <x:c r="F2583" s="3" t="n">
        <x:v>43382</x:v>
      </x:c>
      <x:c r="G2583" s="3" t="n">
        <x:v>45209</x:v>
      </x:c>
      <x:c r="H2583" s="3" t="n">
        <x:v/>
      </x:c>
      <x:c r="I2583" s="3" t="n">
        <x:v>45210</x:v>
      </x:c>
      <x:c r="J2583" s="3" t="n">
        <x:v>45573</x:v>
      </x:c>
      <x:c r="K258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4">
      <x:c r="A2584" t="str">
        <x:v>Windows Server 2012</x:v>
      </x:c>
      <x:c r="B2584" t="str">
        <x:v>External Connector</x:v>
      </x:c>
      <x:c r="C2584" t="str">
        <x:v>Extended Security Update Year 2</x:v>
      </x:c>
      <x:c r="D2584" t="str">
        <x:v>Fixed</x:v>
      </x:c>
      <x:c r="E2584" s="3" t="n">
        <x:v>41212</x:v>
      </x:c>
      <x:c r="F2584" s="3" t="n">
        <x:v>43382</x:v>
      </x:c>
      <x:c r="G2584" s="3" t="n">
        <x:v>45209</x:v>
      </x:c>
      <x:c r="H2584" s="3" t="n">
        <x:v/>
      </x:c>
      <x:c r="I2584" s="3" t="n">
        <x:v>45574</x:v>
      </x:c>
      <x:c r="J2584" s="3" t="n">
        <x:v>45944</x:v>
      </x:c>
      <x:c r="K258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5">
      <x:c r="A2585" t="str">
        <x:v>Windows Server 2012</x:v>
      </x:c>
      <x:c r="B2585" t="str">
        <x:v>External Connector</x:v>
      </x:c>
      <x:c r="C2585" t="str">
        <x:v>Extended Security Update Year 3</x:v>
      </x:c>
      <x:c r="D2585" t="str">
        <x:v>Fixed</x:v>
      </x:c>
      <x:c r="E2585" s="3" t="n">
        <x:v>41212</x:v>
      </x:c>
      <x:c r="F2585" s="3" t="n">
        <x:v>43382</x:v>
      </x:c>
      <x:c r="G2585" s="3" t="n">
        <x:v>45209</x:v>
      </x:c>
      <x:c r="H2585" s="3" t="n">
        <x:v/>
      </x:c>
      <x:c r="I2585" s="3" t="n">
        <x:v>45945</x:v>
      </x:c>
      <x:c r="J2585" s="3" t="n">
        <x:v>46308</x:v>
      </x:c>
      <x:c r="K258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6">
      <x:c r="A2586" t="str">
        <x:v>Windows Server 2012</x:v>
      </x:c>
      <x:c r="B2586" t="str">
        <x:v>for Embedded Systems</x:v>
      </x:c>
      <x:c r="C2586" t="str">
        <x:v>Original Release</x:v>
      </x:c>
      <x:c r="D2586" t="str">
        <x:v>Fixed</x:v>
      </x:c>
      <x:c r="E2586" s="3" t="n">
        <x:v>41212</x:v>
      </x:c>
      <x:c r="F2586" s="3" t="n">
        <x:v>43382</x:v>
      </x:c>
      <x:c r="G2586" s="3" t="n">
        <x:v>45209</x:v>
      </x:c>
      <x:c r="H2586" s="3" t="n">
        <x:v/>
      </x:c>
      <x:c r="I2586" s="3" t="n">
        <x:v>41212</x:v>
      </x:c>
      <x:c r="J2586" s="3" t="n">
        <x:v>45209</x:v>
      </x:c>
      <x:c r="K258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7">
      <x:c r="A2587" t="str">
        <x:v>Windows Server 2012</x:v>
      </x:c>
      <x:c r="B2587" t="str">
        <x:v>for Embedded Systems</x:v>
      </x:c>
      <x:c r="C2587" t="str">
        <x:v>Extended Security Update Year 1</x:v>
      </x:c>
      <x:c r="D2587" t="str">
        <x:v>Fixed</x:v>
      </x:c>
      <x:c r="E2587" s="3" t="n">
        <x:v>41212</x:v>
      </x:c>
      <x:c r="F2587" s="3" t="n">
        <x:v>43382</x:v>
      </x:c>
      <x:c r="G2587" s="3" t="n">
        <x:v>45209</x:v>
      </x:c>
      <x:c r="H2587" s="3" t="n">
        <x:v/>
      </x:c>
      <x:c r="I2587" s="3" t="n">
        <x:v>45210</x:v>
      </x:c>
      <x:c r="J2587" s="3" t="n">
        <x:v>45573</x:v>
      </x:c>
      <x:c r="K258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8">
      <x:c r="A2588" t="str">
        <x:v>Windows Server 2012</x:v>
      </x:c>
      <x:c r="B2588" t="str">
        <x:v>for Embedded Systems</x:v>
      </x:c>
      <x:c r="C2588" t="str">
        <x:v>Extended Security Update Year 2</x:v>
      </x:c>
      <x:c r="D2588" t="str">
        <x:v>Fixed</x:v>
      </x:c>
      <x:c r="E2588" s="3" t="n">
        <x:v>41212</x:v>
      </x:c>
      <x:c r="F2588" s="3" t="n">
        <x:v>43382</x:v>
      </x:c>
      <x:c r="G2588" s="3" t="n">
        <x:v>45209</x:v>
      </x:c>
      <x:c r="H2588" s="3" t="n">
        <x:v/>
      </x:c>
      <x:c r="I2588" s="3" t="n">
        <x:v>45574</x:v>
      </x:c>
      <x:c r="J2588" s="3" t="n">
        <x:v>45944</x:v>
      </x:c>
      <x:c r="K258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9">
      <x:c r="A2589" t="str">
        <x:v>Windows Server 2012</x:v>
      </x:c>
      <x:c r="B2589" t="str">
        <x:v>for Embedded Systems</x:v>
      </x:c>
      <x:c r="C2589" t="str">
        <x:v>Extended Security Update Year 3</x:v>
      </x:c>
      <x:c r="D2589" t="str">
        <x:v>Fixed</x:v>
      </x:c>
      <x:c r="E2589" s="3" t="n">
        <x:v>41212</x:v>
      </x:c>
      <x:c r="F2589" s="3" t="n">
        <x:v>43382</x:v>
      </x:c>
      <x:c r="G2589" s="3" t="n">
        <x:v>45209</x:v>
      </x:c>
      <x:c r="H2589" s="3" t="n">
        <x:v/>
      </x:c>
      <x:c r="I2589" s="3" t="n">
        <x:v>45945</x:v>
      </x:c>
      <x:c r="J2589" s="3" t="n">
        <x:v>46308</x:v>
      </x:c>
      <x:c r="K258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0">
      <x:c r="A2590" t="str">
        <x:v>Windows Server 2012</x:v>
      </x:c>
      <x:c r="B2590" t="str">
        <x:v>Foundation</x:v>
      </x:c>
      <x:c r="C2590" t="str">
        <x:v>Original Release</x:v>
      </x:c>
      <x:c r="D2590" t="str">
        <x:v>Fixed</x:v>
      </x:c>
      <x:c r="E2590" s="3" t="n">
        <x:v>41212</x:v>
      </x:c>
      <x:c r="F2590" s="3" t="n">
        <x:v>43382</x:v>
      </x:c>
      <x:c r="G2590" s="3" t="n">
        <x:v>45209</x:v>
      </x:c>
      <x:c r="H2590" s="3" t="n">
        <x:v/>
      </x:c>
      <x:c r="I2590" s="3" t="n">
        <x:v>41212</x:v>
      </x:c>
      <x:c r="J2590" s="3" t="n">
        <x:v>45209</x:v>
      </x:c>
      <x:c r="K259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1">
      <x:c r="A2591" t="str">
        <x:v>Windows Server 2012</x:v>
      </x:c>
      <x:c r="B2591" t="str">
        <x:v>Foundation</x:v>
      </x:c>
      <x:c r="C2591" t="str">
        <x:v>Extended Security Update Year 1</x:v>
      </x:c>
      <x:c r="D2591" t="str">
        <x:v>Fixed</x:v>
      </x:c>
      <x:c r="E2591" s="3" t="n">
        <x:v>41212</x:v>
      </x:c>
      <x:c r="F2591" s="3" t="n">
        <x:v>43382</x:v>
      </x:c>
      <x:c r="G2591" s="3" t="n">
        <x:v>45209</x:v>
      </x:c>
      <x:c r="H2591" s="3" t="n">
        <x:v/>
      </x:c>
      <x:c r="I2591" s="3" t="n">
        <x:v>45210</x:v>
      </x:c>
      <x:c r="J2591" s="3" t="n">
        <x:v>45573</x:v>
      </x:c>
      <x:c r="K259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2">
      <x:c r="A2592" t="str">
        <x:v>Windows Server 2012</x:v>
      </x:c>
      <x:c r="B2592" t="str">
        <x:v>Foundation</x:v>
      </x:c>
      <x:c r="C2592" t="str">
        <x:v>Extended Security Update Year 2</x:v>
      </x:c>
      <x:c r="D2592" t="str">
        <x:v>Fixed</x:v>
      </x:c>
      <x:c r="E2592" s="3" t="n">
        <x:v>41212</x:v>
      </x:c>
      <x:c r="F2592" s="3" t="n">
        <x:v>43382</x:v>
      </x:c>
      <x:c r="G2592" s="3" t="n">
        <x:v>45209</x:v>
      </x:c>
      <x:c r="H2592" s="3" t="n">
        <x:v/>
      </x:c>
      <x:c r="I2592" s="3" t="n">
        <x:v>45574</x:v>
      </x:c>
      <x:c r="J2592" s="3" t="n">
        <x:v>45944</x:v>
      </x:c>
      <x:c r="K259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3">
      <x:c r="A2593" t="str">
        <x:v>Windows Server 2012</x:v>
      </x:c>
      <x:c r="B2593" t="str">
        <x:v>Foundation</x:v>
      </x:c>
      <x:c r="C2593" t="str">
        <x:v>Extended Security Update Year 3</x:v>
      </x:c>
      <x:c r="D2593" t="str">
        <x:v>Fixed</x:v>
      </x:c>
      <x:c r="E2593" s="3" t="n">
        <x:v>41212</x:v>
      </x:c>
      <x:c r="F2593" s="3" t="n">
        <x:v>43382</x:v>
      </x:c>
      <x:c r="G2593" s="3" t="n">
        <x:v>45209</x:v>
      </x:c>
      <x:c r="H2593" s="3" t="n">
        <x:v/>
      </x:c>
      <x:c r="I2593" s="3" t="n">
        <x:v>45945</x:v>
      </x:c>
      <x:c r="J2593" s="3" t="n">
        <x:v>46308</x:v>
      </x:c>
      <x:c r="K259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4">
      <x:c r="A2594" t="str">
        <x:v>Windows Server 2012</x:v>
      </x:c>
      <x:c r="B2594" t="str">
        <x:v>Standard</x:v>
      </x:c>
      <x:c r="C2594" t="str">
        <x:v>Original Release</x:v>
      </x:c>
      <x:c r="D2594" t="str">
        <x:v>Fixed</x:v>
      </x:c>
      <x:c r="E2594" s="3" t="n">
        <x:v>41212</x:v>
      </x:c>
      <x:c r="F2594" s="3" t="n">
        <x:v>43382</x:v>
      </x:c>
      <x:c r="G2594" s="3" t="n">
        <x:v>45209</x:v>
      </x:c>
      <x:c r="H2594" s="3" t="n">
        <x:v/>
      </x:c>
      <x:c r="I2594" s="3" t="n">
        <x:v>41212</x:v>
      </x:c>
      <x:c r="J2594" s="3" t="n">
        <x:v>45209</x:v>
      </x:c>
      <x:c r="K259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5">
      <x:c r="A2595" t="str">
        <x:v>Windows Server 2012</x:v>
      </x:c>
      <x:c r="B2595" t="str">
        <x:v>Standard</x:v>
      </x:c>
      <x:c r="C2595" t="str">
        <x:v>Extended Security Update Year 1</x:v>
      </x:c>
      <x:c r="D2595" t="str">
        <x:v>Fixed</x:v>
      </x:c>
      <x:c r="E2595" s="3" t="n">
        <x:v>41212</x:v>
      </x:c>
      <x:c r="F2595" s="3" t="n">
        <x:v>43382</x:v>
      </x:c>
      <x:c r="G2595" s="3" t="n">
        <x:v>45209</x:v>
      </x:c>
      <x:c r="H2595" s="3" t="n">
        <x:v/>
      </x:c>
      <x:c r="I2595" s="3" t="n">
        <x:v>45210</x:v>
      </x:c>
      <x:c r="J2595" s="3" t="n">
        <x:v>45573</x:v>
      </x:c>
      <x:c r="K259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6">
      <x:c r="A2596" t="str">
        <x:v>Windows Server 2012</x:v>
      </x:c>
      <x:c r="B2596" t="str">
        <x:v>Standard</x:v>
      </x:c>
      <x:c r="C2596" t="str">
        <x:v>Extended Security Update Year 2</x:v>
      </x:c>
      <x:c r="D2596" t="str">
        <x:v>Fixed</x:v>
      </x:c>
      <x:c r="E2596" s="3" t="n">
        <x:v>41212</x:v>
      </x:c>
      <x:c r="F2596" s="3" t="n">
        <x:v>43382</x:v>
      </x:c>
      <x:c r="G2596" s="3" t="n">
        <x:v>45209</x:v>
      </x:c>
      <x:c r="H2596" s="3" t="n">
        <x:v/>
      </x:c>
      <x:c r="I2596" s="3" t="n">
        <x:v>45574</x:v>
      </x:c>
      <x:c r="J2596" s="3" t="n">
        <x:v>45944</x:v>
      </x:c>
      <x:c r="K259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7">
      <x:c r="A2597" t="str">
        <x:v>Windows Server 2012</x:v>
      </x:c>
      <x:c r="B2597" t="str">
        <x:v>Standard</x:v>
      </x:c>
      <x:c r="C2597" t="str">
        <x:v>Extended Security Update Year 3</x:v>
      </x:c>
      <x:c r="D2597" t="str">
        <x:v>Fixed</x:v>
      </x:c>
      <x:c r="E2597" s="3" t="n">
        <x:v>41212</x:v>
      </x:c>
      <x:c r="F2597" s="3" t="n">
        <x:v>43382</x:v>
      </x:c>
      <x:c r="G2597" s="3" t="n">
        <x:v>45209</x:v>
      </x:c>
      <x:c r="H2597" s="3" t="n">
        <x:v/>
      </x:c>
      <x:c r="I2597" s="3" t="n">
        <x:v>45945</x:v>
      </x:c>
      <x:c r="J2597" s="3" t="n">
        <x:v>46308</x:v>
      </x:c>
      <x:c r="K259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98">
      <x:c r="A2598" t="str">
        <x:v>Windows Server 2012 R2</x:v>
      </x:c>
      <x:c r="B2598" t="str">
        <x:v>Datacenter</x:v>
      </x:c>
      <x:c r="C2598" t="str">
        <x:v>Original Release</x:v>
      </x:c>
      <x:c r="D2598" t="str">
        <x:v>Fixed</x:v>
      </x:c>
      <x:c r="E2598" s="3" t="n">
        <x:v>41603</x:v>
      </x:c>
      <x:c r="F2598" s="3" t="n">
        <x:v>43382</x:v>
      </x:c>
      <x:c r="G2598" s="3" t="n">
        <x:v>45209</x:v>
      </x:c>
      <x:c r="H2598" s="3" t="n">
        <x:v/>
      </x:c>
      <x:c r="I2598" s="3" t="n">
        <x:v>41603</x:v>
      </x:c>
      <x:c r="J2598" s="3" t="n">
        <x:v>45209</x:v>
      </x:c>
      <x:c r="K259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9">
      <x:c r="A2599" t="str">
        <x:v>Windows Server 2012 R2</x:v>
      </x:c>
      <x:c r="B2599" t="str">
        <x:v>Datacenter</x:v>
      </x:c>
      <x:c r="C2599" t="str">
        <x:v>Extended Security Update Year 1</x:v>
      </x:c>
      <x:c r="D2599" t="str">
        <x:v>Fixed</x:v>
      </x:c>
      <x:c r="E2599" s="3" t="n">
        <x:v>41603</x:v>
      </x:c>
      <x:c r="F2599" s="3" t="n">
        <x:v>43382</x:v>
      </x:c>
      <x:c r="G2599" s="3" t="n">
        <x:v>45209</x:v>
      </x:c>
      <x:c r="H2599" s="3" t="n">
        <x:v/>
      </x:c>
      <x:c r="I2599" s="3" t="n">
        <x:v>45210</x:v>
      </x:c>
      <x:c r="J2599" s="3" t="n">
        <x:v>45573</x:v>
      </x:c>
      <x:c r="K259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0">
      <x:c r="A2600" t="str">
        <x:v>Windows Server 2012 R2</x:v>
      </x:c>
      <x:c r="B2600" t="str">
        <x:v>Datacenter</x:v>
      </x:c>
      <x:c r="C2600" t="str">
        <x:v>Extended Security Update Year 2</x:v>
      </x:c>
      <x:c r="D2600" t="str">
        <x:v>Fixed</x:v>
      </x:c>
      <x:c r="E2600" s="3" t="n">
        <x:v>41603</x:v>
      </x:c>
      <x:c r="F2600" s="3" t="n">
        <x:v>43382</x:v>
      </x:c>
      <x:c r="G2600" s="3" t="n">
        <x:v>45209</x:v>
      </x:c>
      <x:c r="H2600" s="3" t="n">
        <x:v/>
      </x:c>
      <x:c r="I2600" s="3" t="n">
        <x:v>45574</x:v>
      </x:c>
      <x:c r="J2600" s="3" t="n">
        <x:v>45944</x:v>
      </x:c>
      <x:c r="K260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1">
      <x:c r="A2601" t="str">
        <x:v>Windows Server 2012 R2</x:v>
      </x:c>
      <x:c r="B2601" t="str">
        <x:v>Datacenter</x:v>
      </x:c>
      <x:c r="C2601" t="str">
        <x:v>Extended Security Update Year 3</x:v>
      </x:c>
      <x:c r="D2601" t="str">
        <x:v>Fixed</x:v>
      </x:c>
      <x:c r="E2601" s="3" t="n">
        <x:v>41603</x:v>
      </x:c>
      <x:c r="F2601" s="3" t="n">
        <x:v>43382</x:v>
      </x:c>
      <x:c r="G2601" s="3" t="n">
        <x:v>45209</x:v>
      </x:c>
      <x:c r="H2601" s="3" t="n">
        <x:v/>
      </x:c>
      <x:c r="I2601" s="3" t="n">
        <x:v>45945</x:v>
      </x:c>
      <x:c r="J2601" s="3" t="n">
        <x:v>46308</x:v>
      </x:c>
      <x:c r="K260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2">
      <x:c r="A2602" t="str">
        <x:v>Windows Server 2012 R2</x:v>
      </x:c>
      <x:c r="B2602" t="str">
        <x:v>Essentials</x:v>
      </x:c>
      <x:c r="C2602" t="str">
        <x:v>Original Release</x:v>
      </x:c>
      <x:c r="D2602" t="str">
        <x:v>Fixed</x:v>
      </x:c>
      <x:c r="E2602" s="3" t="n">
        <x:v>41603</x:v>
      </x:c>
      <x:c r="F2602" s="3" t="n">
        <x:v>43382</x:v>
      </x:c>
      <x:c r="G2602" s="3" t="n">
        <x:v>45209</x:v>
      </x:c>
      <x:c r="H2602" s="3" t="n">
        <x:v/>
      </x:c>
      <x:c r="I2602" s="3" t="n">
        <x:v>41603</x:v>
      </x:c>
      <x:c r="J2602" s="3" t="n">
        <x:v>45209</x:v>
      </x:c>
      <x:c r="K260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3">
      <x:c r="A2603" t="str">
        <x:v>Windows Server 2012 R2</x:v>
      </x:c>
      <x:c r="B2603" t="str">
        <x:v>Essentials</x:v>
      </x:c>
      <x:c r="C2603" t="str">
        <x:v>Extended Security Update Year 1</x:v>
      </x:c>
      <x:c r="D2603" t="str">
        <x:v>Fixed</x:v>
      </x:c>
      <x:c r="E2603" s="3" t="n">
        <x:v>41603</x:v>
      </x:c>
      <x:c r="F2603" s="3" t="n">
        <x:v>43382</x:v>
      </x:c>
      <x:c r="G2603" s="3" t="n">
        <x:v>45209</x:v>
      </x:c>
      <x:c r="H2603" s="3" t="n">
        <x:v/>
      </x:c>
      <x:c r="I2603" s="3" t="n">
        <x:v>45210</x:v>
      </x:c>
      <x:c r="J2603" s="3" t="n">
        <x:v>45573</x:v>
      </x:c>
      <x:c r="K260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4">
      <x:c r="A2604" t="str">
        <x:v>Windows Server 2012 R2</x:v>
      </x:c>
      <x:c r="B2604" t="str">
        <x:v>Essentials</x:v>
      </x:c>
      <x:c r="C2604" t="str">
        <x:v>Extended Security Update Year 2</x:v>
      </x:c>
      <x:c r="D2604" t="str">
        <x:v>Fixed</x:v>
      </x:c>
      <x:c r="E2604" s="3" t="n">
        <x:v>41603</x:v>
      </x:c>
      <x:c r="F2604" s="3" t="n">
        <x:v>43382</x:v>
      </x:c>
      <x:c r="G2604" s="3" t="n">
        <x:v>45209</x:v>
      </x:c>
      <x:c r="H2604" s="3" t="n">
        <x:v/>
      </x:c>
      <x:c r="I2604" s="3" t="n">
        <x:v>45574</x:v>
      </x:c>
      <x:c r="J2604" s="3" t="n">
        <x:v>45944</x:v>
      </x:c>
      <x:c r="K260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5">
      <x:c r="A2605" t="str">
        <x:v>Windows Server 2012 R2</x:v>
      </x:c>
      <x:c r="B2605" t="str">
        <x:v>Essentials</x:v>
      </x:c>
      <x:c r="C2605" t="str">
        <x:v>Extended Security Update Year 3</x:v>
      </x:c>
      <x:c r="D2605" t="str">
        <x:v>Fixed</x:v>
      </x:c>
      <x:c r="E2605" s="3" t="n">
        <x:v>41603</x:v>
      </x:c>
      <x:c r="F2605" s="3" t="n">
        <x:v>43382</x:v>
      </x:c>
      <x:c r="G2605" s="3" t="n">
        <x:v>45209</x:v>
      </x:c>
      <x:c r="H2605" s="3" t="n">
        <x:v/>
      </x:c>
      <x:c r="I2605" s="3" t="n">
        <x:v>45945</x:v>
      </x:c>
      <x:c r="J2605" s="3" t="n">
        <x:v>46308</x:v>
      </x:c>
      <x:c r="K260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6">
      <x:c r="A2606" t="str">
        <x:v>Windows Server 2012 R2</x:v>
      </x:c>
      <x:c r="B2606" t="str">
        <x:v>for Embedded Systems</x:v>
      </x:c>
      <x:c r="C2606" t="str">
        <x:v>Original Release</x:v>
      </x:c>
      <x:c r="D2606" t="str">
        <x:v>Fixed</x:v>
      </x:c>
      <x:c r="E2606" s="3" t="n">
        <x:v>41603</x:v>
      </x:c>
      <x:c r="F2606" s="3" t="n">
        <x:v>43382</x:v>
      </x:c>
      <x:c r="G2606" s="3" t="n">
        <x:v>45209</x:v>
      </x:c>
      <x:c r="H2606" s="3" t="n">
        <x:v/>
      </x:c>
      <x:c r="I2606" s="3" t="n">
        <x:v>41603</x:v>
      </x:c>
      <x:c r="J2606" s="3" t="n">
        <x:v>45209</x:v>
      </x:c>
      <x:c r="K260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7">
      <x:c r="A2607" t="str">
        <x:v>Windows Server 2012 R2</x:v>
      </x:c>
      <x:c r="B2607" t="str">
        <x:v>for Embedded Systems</x:v>
      </x:c>
      <x:c r="C2607" t="str">
        <x:v>Extended Security Update Year 1</x:v>
      </x:c>
      <x:c r="D2607" t="str">
        <x:v>Fixed</x:v>
      </x:c>
      <x:c r="E2607" s="3" t="n">
        <x:v>41603</x:v>
      </x:c>
      <x:c r="F2607" s="3" t="n">
        <x:v>43382</x:v>
      </x:c>
      <x:c r="G2607" s="3" t="n">
        <x:v>45209</x:v>
      </x:c>
      <x:c r="H2607" s="3" t="n">
        <x:v/>
      </x:c>
      <x:c r="I2607" s="3" t="n">
        <x:v>45210</x:v>
      </x:c>
      <x:c r="J2607" s="3" t="n">
        <x:v>45573</x:v>
      </x:c>
      <x:c r="K260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8">
      <x:c r="A2608" t="str">
        <x:v>Windows Server 2012 R2</x:v>
      </x:c>
      <x:c r="B2608" t="str">
        <x:v>for Embedded Systems</x:v>
      </x:c>
      <x:c r="C2608" t="str">
        <x:v>Extended Security Update Year 2</x:v>
      </x:c>
      <x:c r="D2608" t="str">
        <x:v>Fixed</x:v>
      </x:c>
      <x:c r="E2608" s="3" t="n">
        <x:v>41603</x:v>
      </x:c>
      <x:c r="F2608" s="3" t="n">
        <x:v>43382</x:v>
      </x:c>
      <x:c r="G2608" s="3" t="n">
        <x:v>45209</x:v>
      </x:c>
      <x:c r="H2608" s="3" t="n">
        <x:v/>
      </x:c>
      <x:c r="I2608" s="3" t="n">
        <x:v>45574</x:v>
      </x:c>
      <x:c r="J2608" s="3" t="n">
        <x:v>45944</x:v>
      </x:c>
      <x:c r="K260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9">
      <x:c r="A2609" t="str">
        <x:v>Windows Server 2012 R2</x:v>
      </x:c>
      <x:c r="B2609" t="str">
        <x:v>for Embedded Systems</x:v>
      </x:c>
      <x:c r="C2609" t="str">
        <x:v>Extended Security Update Year 3</x:v>
      </x:c>
      <x:c r="D2609" t="str">
        <x:v>Fixed</x:v>
      </x:c>
      <x:c r="E2609" s="3" t="n">
        <x:v>41603</x:v>
      </x:c>
      <x:c r="F2609" s="3" t="n">
        <x:v>43382</x:v>
      </x:c>
      <x:c r="G2609" s="3" t="n">
        <x:v>45209</x:v>
      </x:c>
      <x:c r="H2609" s="3" t="n">
        <x:v/>
      </x:c>
      <x:c r="I2609" s="3" t="n">
        <x:v>45945</x:v>
      </x:c>
      <x:c r="J2609" s="3" t="n">
        <x:v>46308</x:v>
      </x:c>
      <x:c r="K260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0">
      <x:c r="A2610" t="str">
        <x:v>Windows Server 2012 R2</x:v>
      </x:c>
      <x:c r="B2610" t="str">
        <x:v>Foundation</x:v>
      </x:c>
      <x:c r="C2610" t="str">
        <x:v>Original Release</x:v>
      </x:c>
      <x:c r="D2610" t="str">
        <x:v>Fixed</x:v>
      </x:c>
      <x:c r="E2610" s="3" t="n">
        <x:v>41603</x:v>
      </x:c>
      <x:c r="F2610" s="3" t="n">
        <x:v>43382</x:v>
      </x:c>
      <x:c r="G2610" s="3" t="n">
        <x:v>45209</x:v>
      </x:c>
      <x:c r="H2610" s="3" t="n">
        <x:v/>
      </x:c>
      <x:c r="I2610" s="3" t="n">
        <x:v>41603</x:v>
      </x:c>
      <x:c r="J2610" s="3" t="n">
        <x:v>45209</x:v>
      </x:c>
      <x:c r="K261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1">
      <x:c r="A2611" t="str">
        <x:v>Windows Server 2012 R2</x:v>
      </x:c>
      <x:c r="B2611" t="str">
        <x:v>Foundation</x:v>
      </x:c>
      <x:c r="C2611" t="str">
        <x:v>Extended Security Update Year 1</x:v>
      </x:c>
      <x:c r="D2611" t="str">
        <x:v>Fixed</x:v>
      </x:c>
      <x:c r="E2611" s="3" t="n">
        <x:v>41603</x:v>
      </x:c>
      <x:c r="F2611" s="3" t="n">
        <x:v>43382</x:v>
      </x:c>
      <x:c r="G2611" s="3" t="n">
        <x:v>45209</x:v>
      </x:c>
      <x:c r="H2611" s="3" t="n">
        <x:v/>
      </x:c>
      <x:c r="I2611" s="3" t="n">
        <x:v>45210</x:v>
      </x:c>
      <x:c r="J2611" s="3" t="n">
        <x:v>45573</x:v>
      </x:c>
      <x:c r="K261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2">
      <x:c r="A2612" t="str">
        <x:v>Windows Server 2012 R2</x:v>
      </x:c>
      <x:c r="B2612" t="str">
        <x:v>Foundation</x:v>
      </x:c>
      <x:c r="C2612" t="str">
        <x:v>Extended Security Update Year 2</x:v>
      </x:c>
      <x:c r="D2612" t="str">
        <x:v>Fixed</x:v>
      </x:c>
      <x:c r="E2612" s="3" t="n">
        <x:v>41603</x:v>
      </x:c>
      <x:c r="F2612" s="3" t="n">
        <x:v>43382</x:v>
      </x:c>
      <x:c r="G2612" s="3" t="n">
        <x:v>45209</x:v>
      </x:c>
      <x:c r="H2612" s="3" t="n">
        <x:v/>
      </x:c>
      <x:c r="I2612" s="3" t="n">
        <x:v>45574</x:v>
      </x:c>
      <x:c r="J2612" s="3" t="n">
        <x:v>45944</x:v>
      </x:c>
      <x:c r="K261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3">
      <x:c r="A2613" t="str">
        <x:v>Windows Server 2012 R2</x:v>
      </x:c>
      <x:c r="B2613" t="str">
        <x:v>Foundation</x:v>
      </x:c>
      <x:c r="C2613" t="str">
        <x:v>Extended Security Update Year 3</x:v>
      </x:c>
      <x:c r="D2613" t="str">
        <x:v>Fixed</x:v>
      </x:c>
      <x:c r="E2613" s="3" t="n">
        <x:v>41603</x:v>
      </x:c>
      <x:c r="F2613" s="3" t="n">
        <x:v>43382</x:v>
      </x:c>
      <x:c r="G2613" s="3" t="n">
        <x:v>45209</x:v>
      </x:c>
      <x:c r="H2613" s="3" t="n">
        <x:v/>
      </x:c>
      <x:c r="I2613" s="3" t="n">
        <x:v>45945</x:v>
      </x:c>
      <x:c r="J2613" s="3" t="n">
        <x:v>46308</x:v>
      </x:c>
      <x:c r="K261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4">
      <x:c r="A2614" t="str">
        <x:v>Windows Server 2012 R2</x:v>
      </x:c>
      <x:c r="B2614" t="str">
        <x:v>Standard</x:v>
      </x:c>
      <x:c r="C2614" t="str">
        <x:v>Original Release</x:v>
      </x:c>
      <x:c r="D2614" t="str">
        <x:v>Fixed</x:v>
      </x:c>
      <x:c r="E2614" s="3" t="n">
        <x:v>41603</x:v>
      </x:c>
      <x:c r="F2614" s="3" t="n">
        <x:v>43382</x:v>
      </x:c>
      <x:c r="G2614" s="3" t="n">
        <x:v>45209</x:v>
      </x:c>
      <x:c r="H2614" s="3" t="n">
        <x:v/>
      </x:c>
      <x:c r="I2614" s="3" t="n">
        <x:v>41603</x:v>
      </x:c>
      <x:c r="J2614" s="3" t="n">
        <x:v>45209</x:v>
      </x:c>
      <x:c r="K261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5">
      <x:c r="A2615" t="str">
        <x:v>Windows Server 2012 R2</x:v>
      </x:c>
      <x:c r="B2615" t="str">
        <x:v>Standard</x:v>
      </x:c>
      <x:c r="C2615" t="str">
        <x:v>Extended Security Update Year 1</x:v>
      </x:c>
      <x:c r="D2615" t="str">
        <x:v>Fixed</x:v>
      </x:c>
      <x:c r="E2615" s="3" t="n">
        <x:v>41603</x:v>
      </x:c>
      <x:c r="F2615" s="3" t="n">
        <x:v>43382</x:v>
      </x:c>
      <x:c r="G2615" s="3" t="n">
        <x:v>45209</x:v>
      </x:c>
      <x:c r="H2615" s="3" t="n">
        <x:v/>
      </x:c>
      <x:c r="I2615" s="3" t="n">
        <x:v>45210</x:v>
      </x:c>
      <x:c r="J2615" s="3" t="n">
        <x:v>45573</x:v>
      </x:c>
      <x:c r="K261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6">
      <x:c r="A2616" t="str">
        <x:v>Windows Server 2012 R2</x:v>
      </x:c>
      <x:c r="B2616" t="str">
        <x:v>Standard</x:v>
      </x:c>
      <x:c r="C2616" t="str">
        <x:v>Extended Security Update Year 2</x:v>
      </x:c>
      <x:c r="D2616" t="str">
        <x:v>Fixed</x:v>
      </x:c>
      <x:c r="E2616" s="3" t="n">
        <x:v>41603</x:v>
      </x:c>
      <x:c r="F2616" s="3" t="n">
        <x:v>43382</x:v>
      </x:c>
      <x:c r="G2616" s="3" t="n">
        <x:v>45209</x:v>
      </x:c>
      <x:c r="H2616" s="3" t="n">
        <x:v/>
      </x:c>
      <x:c r="I2616" s="3" t="n">
        <x:v>45574</x:v>
      </x:c>
      <x:c r="J2616" s="3" t="n">
        <x:v>45944</x:v>
      </x:c>
      <x:c r="K261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7">
      <x:c r="A2617" t="str">
        <x:v>Windows Server 2012 R2</x:v>
      </x:c>
      <x:c r="B2617" t="str">
        <x:v>Standard</x:v>
      </x:c>
      <x:c r="C2617" t="str">
        <x:v>Extended Security Update Year 3</x:v>
      </x:c>
      <x:c r="D2617" t="str">
        <x:v>Fixed</x:v>
      </x:c>
      <x:c r="E2617" s="3" t="n">
        <x:v>41603</x:v>
      </x:c>
      <x:c r="F2617" s="3" t="n">
        <x:v>43382</x:v>
      </x:c>
      <x:c r="G2617" s="3" t="n">
        <x:v>45209</x:v>
      </x:c>
      <x:c r="H2617" s="3" t="n">
        <x:v/>
      </x:c>
      <x:c r="I2617" s="3" t="n">
        <x:v>45945</x:v>
      </x:c>
      <x:c r="J2617" s="3" t="n">
        <x:v>46308</x:v>
      </x:c>
      <x:c r="K261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8">
      <x:c r="A2618" t="str">
        <x:v>Windows Server 2016</x:v>
      </x:c>
      <x:c r="B2618" t="str">
        <x:v>Datacenter</x:v>
      </x:c>
      <x:c r="C2618" t="str">
        <x:v/>
      </x:c>
      <x:c r="D2618" t="str">
        <x:v>Fixed</x:v>
      </x:c>
      <x:c r="E2618" s="3" t="n">
        <x:v>42658</x:v>
      </x:c>
      <x:c r="F2618" s="3" t="n">
        <x:v>44572</x:v>
      </x:c>
      <x:c r="G2618" s="3" t="n">
        <x:v>46399</x:v>
      </x:c>
      <x:c r="H2618" s="3" t="n">
        <x:v/>
      </x:c>
      <x:c r="I2618" s="3" t="n">
        <x:v/>
      </x:c>
      <x:c r="J2618" s="3" t="n">
        <x:v/>
      </x:c>
      <x:c r="K2618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19">
      <x:c r="A2619" t="str">
        <x:v>Windows Server 2016</x:v>
      </x:c>
      <x:c r="B2619" t="str">
        <x:v>Essentials</x:v>
      </x:c>
      <x:c r="C2619" t="str">
        <x:v/>
      </x:c>
      <x:c r="D2619" t="str">
        <x:v>Fixed</x:v>
      </x:c>
      <x:c r="E2619" s="3" t="n">
        <x:v>42658</x:v>
      </x:c>
      <x:c r="F2619" s="3" t="n">
        <x:v>44572</x:v>
      </x:c>
      <x:c r="G2619" s="3" t="n">
        <x:v>46399</x:v>
      </x:c>
      <x:c r="H2619" s="3" t="n">
        <x:v/>
      </x:c>
      <x:c r="I2619" s="3" t="n">
        <x:v/>
      </x:c>
      <x:c r="J2619" s="3" t="n">
        <x:v/>
      </x:c>
      <x:c r="K261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20">
      <x:c r="A2620" t="str">
        <x:v>Windows Server 2016</x:v>
      </x:c>
      <x:c r="B2620" t="str">
        <x:v>MultiPoint Premium</x:v>
      </x:c>
      <x:c r="C2620" t="str">
        <x:v/>
      </x:c>
      <x:c r="D2620" t="str">
        <x:v>Fixed</x:v>
      </x:c>
      <x:c r="E2620" s="3" t="n">
        <x:v>42658</x:v>
      </x:c>
      <x:c r="F2620" s="3" t="n">
        <x:v>44572</x:v>
      </x:c>
      <x:c r="G2620" s="3" t="n">
        <x:v>46399</x:v>
      </x:c>
      <x:c r="H2620" s="3" t="n">
        <x:v/>
      </x:c>
      <x:c r="I2620" s="3" t="n">
        <x:v/>
      </x:c>
      <x:c r="J2620" s="3" t="n">
        <x:v/>
      </x:c>
      <x:c r="K262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21">
      <x:c r="A2621" t="str">
        <x:v>Windows Server 2016</x:v>
      </x:c>
      <x:c r="B2621" t="str">
        <x:v>Standard</x:v>
      </x:c>
      <x:c r="C2621" t="str">
        <x:v/>
      </x:c>
      <x:c r="D2621" t="str">
        <x:v>Fixed</x:v>
      </x:c>
      <x:c r="E2621" s="3" t="n">
        <x:v>42658</x:v>
      </x:c>
      <x:c r="F2621" s="3" t="n">
        <x:v>44572</x:v>
      </x:c>
      <x:c r="G2621" s="3" t="n">
        <x:v>46399</x:v>
      </x:c>
      <x:c r="H2621" s="3" t="n">
        <x:v/>
      </x:c>
      <x:c r="I2621" s="3" t="n">
        <x:v/>
      </x:c>
      <x:c r="J2621" s="3" t="n">
        <x:v/>
      </x:c>
      <x:c r="K2621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22">
      <x:c r="A2622" t="str">
        <x:v>Windows Server 2016 Nano Server installation option</x:v>
      </x:c>
      <x:c r="B2622" t="str">
        <x:v>Datacenter</x:v>
      </x:c>
      <x:c r="C2622" t="str">
        <x:v/>
      </x:c>
      <x:c r="D2622" t="str">
        <x:v>Modern</x:v>
      </x:c>
      <x:c r="E2622" s="3" t="n">
        <x:v>42658</x:v>
      </x:c>
      <x:c r="F2622" s="3" t="n">
        <x:v/>
      </x:c>
      <x:c r="G2622" s="3" t="n">
        <x:v/>
      </x:c>
      <x:c r="H2622" s="3" t="n">
        <x:v>43382</x:v>
      </x:c>
      <x:c r="I2622" s="3" t="n">
        <x:v/>
      </x:c>
      <x:c r="J2622" s="3" t="n">
        <x:v/>
      </x:c>
      <x:c r="K2622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623">
      <x:c r="A2623" t="str">
        <x:v>Windows Server 2016 Nano Server installation option</x:v>
      </x:c>
      <x:c r="B2623" t="str">
        <x:v>Standard</x:v>
      </x:c>
      <x:c r="C2623" t="str">
        <x:v/>
      </x:c>
      <x:c r="D2623" t="str">
        <x:v>Modern</x:v>
      </x:c>
      <x:c r="E2623" s="3" t="n">
        <x:v>42658</x:v>
      </x:c>
      <x:c r="F2623" s="3" t="n">
        <x:v/>
      </x:c>
      <x:c r="G2623" s="3" t="n">
        <x:v/>
      </x:c>
      <x:c r="H2623" s="3" t="n">
        <x:v>43382</x:v>
      </x:c>
      <x:c r="I2623" s="3" t="n">
        <x:v/>
      </x:c>
      <x:c r="J2623" s="3" t="n">
        <x:v/>
      </x:c>
      <x:c r="K2623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624">
      <x:c r="A2624" t="str">
        <x:v>Windows Server 2019</x:v>
      </x:c>
      <x:c r="B2624" t="str">
        <x:v>Datacenter</x:v>
      </x:c>
      <x:c r="C2624" t="str">
        <x:v/>
      </x:c>
      <x:c r="D2624" t="str">
        <x:v>Fixed</x:v>
      </x:c>
      <x:c r="E2624" s="3" t="n">
        <x:v>43417</x:v>
      </x:c>
      <x:c r="F2624" s="3" t="n">
        <x:v>45300</x:v>
      </x:c>
      <x:c r="G2624" s="3" t="n">
        <x:v>47127</x:v>
      </x:c>
      <x:c r="H2624" s="3" t="n">
        <x:v/>
      </x:c>
      <x:c r="I2624" s="3" t="n">
        <x:v/>
      </x:c>
      <x:c r="J2624" s="3" t="n">
        <x:v/>
      </x:c>
      <x:c r="K2624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25">
      <x:c r="A2625" t="str">
        <x:v>Windows Server 2019</x:v>
      </x:c>
      <x:c r="B2625" t="str">
        <x:v>Essentials</x:v>
      </x:c>
      <x:c r="C2625" t="str">
        <x:v/>
      </x:c>
      <x:c r="D2625" t="str">
        <x:v>Fixed</x:v>
      </x:c>
      <x:c r="E2625" s="3" t="n">
        <x:v>43417</x:v>
      </x:c>
      <x:c r="F2625" s="3" t="n">
        <x:v>45300</x:v>
      </x:c>
      <x:c r="G2625" s="3" t="n">
        <x:v>47127</x:v>
      </x:c>
      <x:c r="H2625" s="3" t="n">
        <x:v/>
      </x:c>
      <x:c r="I2625" s="3" t="n">
        <x:v/>
      </x:c>
      <x:c r="J2625" s="3" t="n">
        <x:v/>
      </x:c>
      <x:c r="K2625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26">
      <x:c r="A2626" t="str">
        <x:v>Windows Server 2019</x:v>
      </x:c>
      <x:c r="B2626" t="str">
        <x:v>Standard</x:v>
      </x:c>
      <x:c r="C2626" t="str">
        <x:v/>
      </x:c>
      <x:c r="D2626" t="str">
        <x:v>Fixed</x:v>
      </x:c>
      <x:c r="E2626" s="3" t="n">
        <x:v>43417</x:v>
      </x:c>
      <x:c r="F2626" s="3" t="n">
        <x:v>45300</x:v>
      </x:c>
      <x:c r="G2626" s="3" t="n">
        <x:v>47127</x:v>
      </x:c>
      <x:c r="H2626" s="3" t="n">
        <x:v/>
      </x:c>
      <x:c r="I2626" s="3" t="n">
        <x:v/>
      </x:c>
      <x:c r="J2626" s="3" t="n">
        <x:v/>
      </x:c>
      <x:c r="K2626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27">
      <x:c r="A2627" t="str">
        <x:v>Windows Server 2022</x:v>
      </x:c>
      <x:c r="B2627" t="str">
        <x:v>Datacenter</x:v>
      </x:c>
      <x:c r="C2627" t="str">
        <x:v/>
      </x:c>
      <x:c r="D2627" t="str">
        <x:v>Fixed</x:v>
      </x:c>
      <x:c r="E2627" s="3" t="n">
        <x:v>44426</x:v>
      </x:c>
      <x:c r="F2627" s="3" t="n">
        <x:v>46308</x:v>
      </x:c>
      <x:c r="G2627" s="3" t="n">
        <x:v>48135</x:v>
      </x:c>
      <x:c r="H2627" s="3" t="n">
        <x:v/>
      </x:c>
      <x:c r="I2627" s="3" t="n">
        <x:v/>
      </x:c>
      <x:c r="J2627" s="3" t="n">
        <x:v/>
      </x:c>
      <x:c r="K2627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28">
      <x:c r="A2628" t="str">
        <x:v>Windows Server 2022</x:v>
      </x:c>
      <x:c r="B2628" t="str">
        <x:v>Datacenter: Azure Edition</x:v>
      </x:c>
      <x:c r="C2628" t="str">
        <x:v/>
      </x:c>
      <x:c r="D2628" t="str">
        <x:v>Fixed</x:v>
      </x:c>
      <x:c r="E2628" s="3" t="n">
        <x:v>44426</x:v>
      </x:c>
      <x:c r="F2628" s="3" t="n">
        <x:v>46308</x:v>
      </x:c>
      <x:c r="G2628" s="3" t="n">
        <x:v>48135</x:v>
      </x:c>
      <x:c r="H2628" s="3" t="n">
        <x:v/>
      </x:c>
      <x:c r="I2628" s="3" t="n">
        <x:v/>
      </x:c>
      <x:c r="J2628" s="3" t="n">
        <x:v/>
      </x:c>
      <x:c r="K262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29">
      <x:c r="A2629" t="str">
        <x:v>Windows Server 2022</x:v>
      </x:c>
      <x:c r="B2629" t="str">
        <x:v>Essentials</x:v>
      </x:c>
      <x:c r="C2629" t="str">
        <x:v/>
      </x:c>
      <x:c r="D2629" t="str">
        <x:v>Fixed</x:v>
      </x:c>
      <x:c r="E2629" s="3" t="n">
        <x:v>44426</x:v>
      </x:c>
      <x:c r="F2629" s="3" t="n">
        <x:v>46308</x:v>
      </x:c>
      <x:c r="G2629" s="3" t="n">
        <x:v>48135</x:v>
      </x:c>
      <x:c r="H2629" s="3" t="n">
        <x:v/>
      </x:c>
      <x:c r="I2629" s="3" t="n">
        <x:v/>
      </x:c>
      <x:c r="J2629" s="3" t="n">
        <x:v/>
      </x:c>
      <x:c r="K262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30">
      <x:c r="A2630" t="str">
        <x:v>Windows Server 2022</x:v>
      </x:c>
      <x:c r="B2630" t="str">
        <x:v>Standard</x:v>
      </x:c>
      <x:c r="C2630" t="str">
        <x:v/>
      </x:c>
      <x:c r="D2630" t="str">
        <x:v>Fixed</x:v>
      </x:c>
      <x:c r="E2630" s="3" t="n">
        <x:v>44426</x:v>
      </x:c>
      <x:c r="F2630" s="3" t="n">
        <x:v>46308</x:v>
      </x:c>
      <x:c r="G2630" s="3" t="n">
        <x:v>48135</x:v>
      </x:c>
      <x:c r="H2630" s="3" t="n">
        <x:v/>
      </x:c>
      <x:c r="I2630" s="3" t="n">
        <x:v/>
      </x:c>
      <x:c r="J2630" s="3" t="n">
        <x:v/>
      </x:c>
      <x:c r="K263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31">
      <x:c r="A2631" t="str">
        <x:v>Windows Server 2022 Datacenter: Azure Edition</x:v>
      </x:c>
      <x:c r="B2631" t="str">
        <x:v/>
      </x:c>
      <x:c r="C2631" t="str">
        <x:v/>
      </x:c>
      <x:c r="D2631" t="str">
        <x:v>Fixed</x:v>
      </x:c>
      <x:c r="E2631" s="3" t="n">
        <x:v>44502</x:v>
      </x:c>
      <x:c r="F2631" s="3" t="n">
        <x:v>46308</x:v>
      </x:c>
      <x:c r="G2631" s="3" t="n">
        <x:v>48135</x:v>
      </x:c>
      <x:c r="H2631" s="3" t="n">
        <x:v/>
      </x:c>
      <x:c r="I2631" s="3" t="n">
        <x:v/>
      </x:c>
      <x:c r="J2631" s="3" t="n">
        <x:v/>
      </x:c>
      <x:c r="K2631" t="str">
        <x:f>=HYPERLINK("https://learn.microsoft.com/lifecycle/products/windows-server-2022-datacenter-azure-edition?branch=live", "https://learn.microsoft.com/lifecycle/products/windows-server-2022-datacenter-azure-edition?branch=live")</x:f>
        <x:v>https://learn.microsoft.com/lifecycle/products/windows-server-2022-datacenter-azure-edition?branch=live</x:v>
      </x:c>
    </x:row>
    <x:row r="2632">
      <x:c r="A2632" t="str">
        <x:v>Windows Server 2022 Standard (MSL)</x:v>
      </x:c>
      <x:c r="B2632" t="str">
        <x:v/>
      </x:c>
      <x:c r="C2632" t="str">
        <x:v/>
      </x:c>
      <x:c r="D2632" t="str">
        <x:v>Fixed</x:v>
      </x:c>
      <x:c r="E2632" s="3" t="n">
        <x:v>44426</x:v>
      </x:c>
      <x:c r="F2632" s="3" t="n">
        <x:v>46308</x:v>
      </x:c>
      <x:c r="G2632" s="3" t="n">
        <x:v>48135</x:v>
      </x:c>
      <x:c r="H2632" s="3" t="n">
        <x:v/>
      </x:c>
      <x:c r="I2632" s="3" t="n">
        <x:v/>
      </x:c>
      <x:c r="J2632" s="3" t="n">
        <x:v/>
      </x:c>
      <x:c r="K2632" t="str">
        <x:f>=HYPERLINK("https://learn.microsoft.com/lifecycle/products/windows-server-2022-standard-msl?branch=live", "https://learn.microsoft.com/lifecycle/products/windows-server-2022-standard-msl?branch=live")</x:f>
        <x:v>https://learn.microsoft.com/lifecycle/products/windows-server-2022-standard-msl?branch=live</x:v>
      </x:c>
    </x:row>
    <x:row r="2633">
      <x:c r="A2633" t="str">
        <x:v>Windows Server 2025</x:v>
      </x:c>
      <x:c r="B2633" t="str">
        <x:v>Datacenter</x:v>
      </x:c>
      <x:c r="C2633" t="str">
        <x:v/>
      </x:c>
      <x:c r="D2633" t="str">
        <x:v>Fixed</x:v>
      </x:c>
      <x:c r="E2633" s="3" t="n">
        <x:v>45597</x:v>
      </x:c>
      <x:c r="F2633" s="3" t="n">
        <x:v>47400</x:v>
      </x:c>
      <x:c r="G2633" s="3" t="n">
        <x:v>49227</x:v>
      </x:c>
      <x:c r="H2633" s="3" t="n">
        <x:v/>
      </x:c>
      <x:c r="I2633" s="3" t="n">
        <x:v/>
      </x:c>
      <x:c r="J2633" s="3" t="n">
        <x:v/>
      </x:c>
      <x:c r="K2633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34">
      <x:c r="A2634" t="str">
        <x:v>Windows Server 2025</x:v>
      </x:c>
      <x:c r="B2634" t="str">
        <x:v>Datacenter: Azure Edition</x:v>
      </x:c>
      <x:c r="C2634" t="str">
        <x:v/>
      </x:c>
      <x:c r="D2634" t="str">
        <x:v>Fixed</x:v>
      </x:c>
      <x:c r="E2634" s="3" t="n">
        <x:v>45597</x:v>
      </x:c>
      <x:c r="F2634" s="3" t="n">
        <x:v>47400</x:v>
      </x:c>
      <x:c r="G2634" s="3" t="n">
        <x:v>49227</x:v>
      </x:c>
      <x:c r="H2634" s="3" t="n">
        <x:v/>
      </x:c>
      <x:c r="I2634" s="3" t="n">
        <x:v/>
      </x:c>
      <x:c r="J2634" s="3" t="n">
        <x:v/>
      </x:c>
      <x:c r="K2634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35">
      <x:c r="A2635" t="str">
        <x:v>Windows Server 2025</x:v>
      </x:c>
      <x:c r="B2635" t="str">
        <x:v>Essentials</x:v>
      </x:c>
      <x:c r="C2635" t="str">
        <x:v/>
      </x:c>
      <x:c r="D2635" t="str">
        <x:v>Fixed</x:v>
      </x:c>
      <x:c r="E2635" s="3" t="n">
        <x:v>45597</x:v>
      </x:c>
      <x:c r="F2635" s="3" t="n">
        <x:v>47400</x:v>
      </x:c>
      <x:c r="G2635" s="3" t="n">
        <x:v>49227</x:v>
      </x:c>
      <x:c r="H2635" s="3" t="n">
        <x:v/>
      </x:c>
      <x:c r="I2635" s="3" t="n">
        <x:v/>
      </x:c>
      <x:c r="J2635" s="3" t="n">
        <x:v/>
      </x:c>
      <x:c r="K2635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36">
      <x:c r="A2636" t="str">
        <x:v>Windows Server 2025</x:v>
      </x:c>
      <x:c r="B2636" t="str">
        <x:v>Standard</x:v>
      </x:c>
      <x:c r="C2636" t="str">
        <x:v/>
      </x:c>
      <x:c r="D2636" t="str">
        <x:v>Fixed</x:v>
      </x:c>
      <x:c r="E2636" s="3" t="n">
        <x:v>45597</x:v>
      </x:c>
      <x:c r="F2636" s="3" t="n">
        <x:v>47400</x:v>
      </x:c>
      <x:c r="G2636" s="3" t="n">
        <x:v>49227</x:v>
      </x:c>
      <x:c r="H2636" s="3" t="n">
        <x:v/>
      </x:c>
      <x:c r="I2636" s="3" t="n">
        <x:v/>
      </x:c>
      <x:c r="J2636" s="3" t="n">
        <x:v/>
      </x:c>
      <x:c r="K2636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37">
      <x:c r="A2637" t="str">
        <x:v>Windows Server 2025 Datacenter</x:v>
      </x:c>
      <x:c r="B2637" t="str">
        <x:v>Azure</x:v>
      </x:c>
      <x:c r="C2637" t="str">
        <x:v/>
      </x:c>
      <x:c r="D2637" t="str">
        <x:v>Modern</x:v>
      </x:c>
      <x:c r="E2637" s="3" t="n">
        <x:v>45545</x:v>
      </x:c>
      <x:c r="F2637" s="3" t="n">
        <x:v/>
      </x:c>
      <x:c r="G2637" s="3" t="n">
        <x:v/>
      </x:c>
      <x:c r="H2637" s="3" t="n">
        <x:v/>
      </x:c>
      <x:c r="I2637" s="3" t="n">
        <x:v/>
      </x:c>
      <x:c r="J2637" s="3" t="n">
        <x:v/>
      </x:c>
      <x:c r="K2637" t="str">
        <x:f>=HYPERLINK("https://learn.microsoft.com/lifecycle/products/windows-server-2025-datacenter?branch=live", "https://learn.microsoft.com/lifecycle/products/windows-server-2025-datacenter?branch=live")</x:f>
        <x:v>https://learn.microsoft.com/lifecycle/products/windows-server-2025-datacenter?branch=live</x:v>
      </x:c>
    </x:row>
    <x:row r="2638">
      <x:c r="A2638" t="str">
        <x:v>Windows Server Annual Channel</x:v>
      </x:c>
      <x:c r="B2638" t="str">
        <x:v>Datacenter</x:v>
      </x:c>
      <x:c r="C2638" t="str">
        <x:v>Version 23H2</x:v>
      </x:c>
      <x:c r="D2638" t="str">
        <x:v>Modern</x:v>
      </x:c>
      <x:c r="E2638" s="3" t="n">
        <x:v>45223</x:v>
      </x:c>
      <x:c r="F2638" s="3" t="n">
        <x:v/>
      </x:c>
      <x:c r="G2638" s="3" t="n">
        <x:v/>
      </x:c>
      <x:c r="H2638" s="3" t="n">
        <x:v/>
      </x:c>
      <x:c r="I2638" s="3" t="n">
        <x:v>45223</x:v>
      </x:c>
      <x:c r="J2638" s="3" t="n">
        <x:v>45954</x:v>
      </x:c>
      <x:c r="K2638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2639">
      <x:c r="A2639" t="str">
        <x:v>Windows Server IoT 2019</x:v>
      </x:c>
      <x:c r="B2639" t="str">
        <x:v>Datacenter</x:v>
      </x:c>
      <x:c r="C2639" t="str">
        <x:v/>
      </x:c>
      <x:c r="D2639" t="str">
        <x:v>Fixed</x:v>
      </x:c>
      <x:c r="E2639" s="3" t="n">
        <x:v>43528</x:v>
      </x:c>
      <x:c r="F2639" s="3" t="n">
        <x:v>45300</x:v>
      </x:c>
      <x:c r="G2639" s="3" t="n">
        <x:v>47127</x:v>
      </x:c>
      <x:c r="H2639" s="3" t="n">
        <x:v/>
      </x:c>
      <x:c r="I2639" s="3" t="n">
        <x:v/>
      </x:c>
      <x:c r="J2639" s="3" t="n">
        <x:v/>
      </x:c>
      <x:c r="K2639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40">
      <x:c r="A2640" t="str">
        <x:v>Windows Server IoT 2019</x:v>
      </x:c>
      <x:c r="B2640" t="str">
        <x:v>Essentials</x:v>
      </x:c>
      <x:c r="C2640" t="str">
        <x:v/>
      </x:c>
      <x:c r="D2640" t="str">
        <x:v>Fixed</x:v>
      </x:c>
      <x:c r="E2640" s="3" t="n">
        <x:v>43528</x:v>
      </x:c>
      <x:c r="F2640" s="3" t="n">
        <x:v>45300</x:v>
      </x:c>
      <x:c r="G2640" s="3" t="n">
        <x:v>47127</x:v>
      </x:c>
      <x:c r="H2640" s="3" t="n">
        <x:v/>
      </x:c>
      <x:c r="I2640" s="3" t="n">
        <x:v/>
      </x:c>
      <x:c r="J2640" s="3" t="n">
        <x:v/>
      </x:c>
      <x:c r="K2640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41">
      <x:c r="A2641" t="str">
        <x:v>Windows Server IoT 2019</x:v>
      </x:c>
      <x:c r="B2641" t="str">
        <x:v>Standard</x:v>
      </x:c>
      <x:c r="C2641" t="str">
        <x:v/>
      </x:c>
      <x:c r="D2641" t="str">
        <x:v>Fixed</x:v>
      </x:c>
      <x:c r="E2641" s="3" t="n">
        <x:v>43528</x:v>
      </x:c>
      <x:c r="F2641" s="3" t="n">
        <x:v>45300</x:v>
      </x:c>
      <x:c r="G2641" s="3" t="n">
        <x:v>47127</x:v>
      </x:c>
      <x:c r="H2641" s="3" t="n">
        <x:v/>
      </x:c>
      <x:c r="I2641" s="3" t="n">
        <x:v/>
      </x:c>
      <x:c r="J2641" s="3" t="n">
        <x:v/>
      </x:c>
      <x:c r="K2641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42">
      <x:c r="A2642" t="str">
        <x:v>Windows Server IoT 2019</x:v>
      </x:c>
      <x:c r="B2642" t="str">
        <x:v>Storage Workgroup</x:v>
      </x:c>
      <x:c r="C2642" t="str">
        <x:v/>
      </x:c>
      <x:c r="D2642" t="str">
        <x:v>Fixed</x:v>
      </x:c>
      <x:c r="E2642" s="3" t="n">
        <x:v>43528</x:v>
      </x:c>
      <x:c r="F2642" s="3" t="n">
        <x:v>45300</x:v>
      </x:c>
      <x:c r="G2642" s="3" t="n">
        <x:v>47127</x:v>
      </x:c>
      <x:c r="H2642" s="3" t="n">
        <x:v/>
      </x:c>
      <x:c r="I2642" s="3" t="n">
        <x:v/>
      </x:c>
      <x:c r="J2642" s="3" t="n">
        <x:v/>
      </x:c>
      <x:c r="K2642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43">
      <x:c r="A2643" t="str">
        <x:v>Windows Server IoT 2019</x:v>
      </x:c>
      <x:c r="B2643" t="str">
        <x:v>Telecommunications</x:v>
      </x:c>
      <x:c r="C2643" t="str">
        <x:v/>
      </x:c>
      <x:c r="D2643" t="str">
        <x:v>Fixed</x:v>
      </x:c>
      <x:c r="E2643" s="3" t="n">
        <x:v>43528</x:v>
      </x:c>
      <x:c r="F2643" s="3" t="n">
        <x:v>45300</x:v>
      </x:c>
      <x:c r="G2643" s="3" t="n">
        <x:v>47127</x:v>
      </x:c>
      <x:c r="H2643" s="3" t="n">
        <x:v/>
      </x:c>
      <x:c r="I2643" s="3" t="n">
        <x:v/>
      </x:c>
      <x:c r="J2643" s="3" t="n">
        <x:v/>
      </x:c>
      <x:c r="K2643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44">
      <x:c r="A2644" t="str">
        <x:v>Windows Server IoT 2019 for Storage</x:v>
      </x:c>
      <x:c r="B2644" t="str">
        <x:v>Standard</x:v>
      </x:c>
      <x:c r="C2644" t="str">
        <x:v/>
      </x:c>
      <x:c r="D2644" t="str">
        <x:v>Fixed</x:v>
      </x:c>
      <x:c r="E2644" s="3" t="n">
        <x:v>43528</x:v>
      </x:c>
      <x:c r="F2644" s="3" t="n">
        <x:v>45300</x:v>
      </x:c>
      <x:c r="G2644" s="3" t="n">
        <x:v>47127</x:v>
      </x:c>
      <x:c r="H2644" s="3" t="n">
        <x:v/>
      </x:c>
      <x:c r="I2644" s="3" t="n">
        <x:v/>
      </x:c>
      <x:c r="J2644" s="3" t="n">
        <x:v/>
      </x:c>
      <x:c r="K2644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2645">
      <x:c r="A2645" t="str">
        <x:v>Windows Server IoT 2019 for Storage</x:v>
      </x:c>
      <x:c r="B2645" t="str">
        <x:v>Workgroup</x:v>
      </x:c>
      <x:c r="C2645" t="str">
        <x:v/>
      </x:c>
      <x:c r="D2645" t="str">
        <x:v>Fixed</x:v>
      </x:c>
      <x:c r="E2645" s="3" t="n">
        <x:v>43528</x:v>
      </x:c>
      <x:c r="F2645" s="3" t="n">
        <x:v>45300</x:v>
      </x:c>
      <x:c r="G2645" s="3" t="n">
        <x:v>47127</x:v>
      </x:c>
      <x:c r="H2645" s="3" t="n">
        <x:v/>
      </x:c>
      <x:c r="I2645" s="3" t="n">
        <x:v/>
      </x:c>
      <x:c r="J2645" s="3" t="n">
        <x:v/>
      </x:c>
      <x:c r="K2645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2646">
      <x:c r="A2646" t="str">
        <x:v>Windows Server IoT 2022</x:v>
      </x:c>
      <x:c r="B2646" t="str">
        <x:v>Datacenter</x:v>
      </x:c>
      <x:c r="C2646" t="str">
        <x:v/>
      </x:c>
      <x:c r="D2646" t="str">
        <x:v>Fixed</x:v>
      </x:c>
      <x:c r="E2646" s="3" t="n">
        <x:v>44426</x:v>
      </x:c>
      <x:c r="F2646" s="3" t="n">
        <x:v>46308</x:v>
      </x:c>
      <x:c r="G2646" s="3" t="n">
        <x:v>48135</x:v>
      </x:c>
      <x:c r="H2646" s="3" t="n">
        <x:v/>
      </x:c>
      <x:c r="I2646" s="3" t="n">
        <x:v/>
      </x:c>
      <x:c r="J2646" s="3" t="n">
        <x:v/>
      </x:c>
      <x:c r="K264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47">
      <x:c r="A2647" t="str">
        <x:v>Windows Server IoT 2022</x:v>
      </x:c>
      <x:c r="B2647" t="str">
        <x:v>Standard</x:v>
      </x:c>
      <x:c r="C2647" t="str">
        <x:v/>
      </x:c>
      <x:c r="D2647" t="str">
        <x:v>Fixed</x:v>
      </x:c>
      <x:c r="E2647" s="3" t="n">
        <x:v>44426</x:v>
      </x:c>
      <x:c r="F2647" s="3" t="n">
        <x:v>46308</x:v>
      </x:c>
      <x:c r="G2647" s="3" t="n">
        <x:v>48135</x:v>
      </x:c>
      <x:c r="H2647" s="3" t="n">
        <x:v/>
      </x:c>
      <x:c r="I2647" s="3" t="n">
        <x:v/>
      </x:c>
      <x:c r="J2647" s="3" t="n">
        <x:v/>
      </x:c>
      <x:c r="K264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48">
      <x:c r="A2648" t="str">
        <x:v>Windows Server IoT 2022</x:v>
      </x:c>
      <x:c r="B2648" t="str">
        <x:v>Storage Standard</x:v>
      </x:c>
      <x:c r="C2648" t="str">
        <x:v/>
      </x:c>
      <x:c r="D2648" t="str">
        <x:v>Fixed</x:v>
      </x:c>
      <x:c r="E2648" s="3" t="n">
        <x:v>44426</x:v>
      </x:c>
      <x:c r="F2648" s="3" t="n">
        <x:v>46308</x:v>
      </x:c>
      <x:c r="G2648" s="3" t="n">
        <x:v>48135</x:v>
      </x:c>
      <x:c r="H2648" s="3" t="n">
        <x:v/>
      </x:c>
      <x:c r="I2648" s="3" t="n">
        <x:v/>
      </x:c>
      <x:c r="J2648" s="3" t="n">
        <x:v/>
      </x:c>
      <x:c r="K2648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49">
      <x:c r="A2649" t="str">
        <x:v>Windows Server IoT 2022</x:v>
      </x:c>
      <x:c r="B2649" t="str">
        <x:v>Storage Workgroup</x:v>
      </x:c>
      <x:c r="C2649" t="str">
        <x:v/>
      </x:c>
      <x:c r="D2649" t="str">
        <x:v>Fixed</x:v>
      </x:c>
      <x:c r="E2649" s="3" t="n">
        <x:v>44426</x:v>
      </x:c>
      <x:c r="F2649" s="3" t="n">
        <x:v>46308</x:v>
      </x:c>
      <x:c r="G2649" s="3" t="n">
        <x:v>48135</x:v>
      </x:c>
      <x:c r="H2649" s="3" t="n">
        <x:v/>
      </x:c>
      <x:c r="I2649" s="3" t="n">
        <x:v/>
      </x:c>
      <x:c r="J2649" s="3" t="n">
        <x:v/>
      </x:c>
      <x:c r="K2649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50">
      <x:c r="A2650" t="str">
        <x:v>Windows Server IoT 2022</x:v>
      </x:c>
      <x:c r="B2650" t="str">
        <x:v>Telecommunications</x:v>
      </x:c>
      <x:c r="C2650" t="str">
        <x:v/>
      </x:c>
      <x:c r="D2650" t="str">
        <x:v>Fixed</x:v>
      </x:c>
      <x:c r="E2650" s="3" t="n">
        <x:v>44426</x:v>
      </x:c>
      <x:c r="F2650" s="3" t="n">
        <x:v>46308</x:v>
      </x:c>
      <x:c r="G2650" s="3" t="n">
        <x:v>48135</x:v>
      </x:c>
      <x:c r="H2650" s="3" t="n">
        <x:v/>
      </x:c>
      <x:c r="I2650" s="3" t="n">
        <x:v/>
      </x:c>
      <x:c r="J2650" s="3" t="n">
        <x:v/>
      </x:c>
      <x:c r="K2650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51">
      <x:c r="A2651" t="str">
        <x:v>Windows Server IoT 2025</x:v>
      </x:c>
      <x:c r="B2651" t="str">
        <x:v>Datacenter</x:v>
      </x:c>
      <x:c r="C2651" t="str">
        <x:v>Original Release</x:v>
      </x:c>
      <x:c r="D2651" t="str">
        <x:v>Fixed</x:v>
      </x:c>
      <x:c r="E2651" s="3" t="n">
        <x:v>45597</x:v>
      </x:c>
      <x:c r="F2651" s="3" t="n">
        <x:v>47400</x:v>
      </x:c>
      <x:c r="G2651" s="3" t="n">
        <x:v>49227</x:v>
      </x:c>
      <x:c r="H2651" s="3" t="n">
        <x:v/>
      </x:c>
      <x:c r="I2651" s="3" t="n">
        <x:v>45597</x:v>
      </x:c>
      <x:c r="J2651" s="3" t="n">
        <x:v>47400</x:v>
      </x:c>
      <x:c r="K2651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2652">
      <x:c r="A2652" t="str">
        <x:v>Windows Server IoT 2025</x:v>
      </x:c>
      <x:c r="B2652" t="str">
        <x:v>Standard</x:v>
      </x:c>
      <x:c r="C2652" t="str">
        <x:v>Original Release</x:v>
      </x:c>
      <x:c r="D2652" t="str">
        <x:v>Fixed</x:v>
      </x:c>
      <x:c r="E2652" s="3" t="n">
        <x:v>45597</x:v>
      </x:c>
      <x:c r="F2652" s="3" t="n">
        <x:v>47400</x:v>
      </x:c>
      <x:c r="G2652" s="3" t="n">
        <x:v>49227</x:v>
      </x:c>
      <x:c r="H2652" s="3" t="n">
        <x:v/>
      </x:c>
      <x:c r="I2652" s="3" t="n">
        <x:v>45597</x:v>
      </x:c>
      <x:c r="J2652" s="3" t="n">
        <x:v>47400</x:v>
      </x:c>
      <x:c r="K2652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2653">
      <x:c r="A2653" t="str">
        <x:v>Windows Server Semi-Annual Channel</x:v>
      </x:c>
      <x:c r="B2653" t="str">
        <x:v>Datacenter</x:v>
      </x:c>
      <x:c r="C2653" t="str">
        <x:v>Version 1709</x:v>
      </x:c>
      <x:c r="D2653" t="str">
        <x:v>Modern</x:v>
      </x:c>
      <x:c r="E2653" s="3" t="n">
        <x:v>43025</x:v>
      </x:c>
      <x:c r="F2653" s="3" t="n">
        <x:v/>
      </x:c>
      <x:c r="G2653" s="3" t="n">
        <x:v/>
      </x:c>
      <x:c r="H2653" s="3" t="n">
        <x:v>44782</x:v>
      </x:c>
      <x:c r="I2653" s="3" t="n">
        <x:v>43025</x:v>
      </x:c>
      <x:c r="J2653" s="3" t="n">
        <x:v>43564</x:v>
      </x:c>
      <x:c r="K265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4">
      <x:c r="A2654" t="str">
        <x:v>Windows Server Semi-Annual Channel</x:v>
      </x:c>
      <x:c r="B2654" t="str">
        <x:v>Datacenter</x:v>
      </x:c>
      <x:c r="C2654" t="str">
        <x:v>Version 1803</x:v>
      </x:c>
      <x:c r="D2654" t="str">
        <x:v>Modern</x:v>
      </x:c>
      <x:c r="E2654" s="3" t="n">
        <x:v>43025</x:v>
      </x:c>
      <x:c r="F2654" s="3" t="n">
        <x:v/>
      </x:c>
      <x:c r="G2654" s="3" t="n">
        <x:v/>
      </x:c>
      <x:c r="H2654" s="3" t="n">
        <x:v>44782</x:v>
      </x:c>
      <x:c r="I2654" s="3" t="n">
        <x:v>43220</x:v>
      </x:c>
      <x:c r="J2654" s="3" t="n">
        <x:v>43781</x:v>
      </x:c>
      <x:c r="K265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5">
      <x:c r="A2655" t="str">
        <x:v>Windows Server Semi-Annual Channel</x:v>
      </x:c>
      <x:c r="B2655" t="str">
        <x:v>Datacenter</x:v>
      </x:c>
      <x:c r="C2655" t="str">
        <x:v>Version 1809</x:v>
      </x:c>
      <x:c r="D2655" t="str">
        <x:v>Modern</x:v>
      </x:c>
      <x:c r="E2655" s="3" t="n">
        <x:v>43025</x:v>
      </x:c>
      <x:c r="F2655" s="3" t="n">
        <x:v/>
      </x:c>
      <x:c r="G2655" s="3" t="n">
        <x:v/>
      </x:c>
      <x:c r="H2655" s="3" t="n">
        <x:v>44782</x:v>
      </x:c>
      <x:c r="I2655" s="3" t="n">
        <x:v>43375</x:v>
      </x:c>
      <x:c r="J2655" s="3" t="n">
        <x:v>44145</x:v>
      </x:c>
      <x:c r="K265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6">
      <x:c r="A2656" t="str">
        <x:v>Windows Server Semi-Annual Channel</x:v>
      </x:c>
      <x:c r="B2656" t="str">
        <x:v>Datacenter</x:v>
      </x:c>
      <x:c r="C2656" t="str">
        <x:v>Version 1903</x:v>
      </x:c>
      <x:c r="D2656" t="str">
        <x:v>Modern</x:v>
      </x:c>
      <x:c r="E2656" s="3" t="n">
        <x:v>43025</x:v>
      </x:c>
      <x:c r="F2656" s="3" t="n">
        <x:v/>
      </x:c>
      <x:c r="G2656" s="3" t="n">
        <x:v/>
      </x:c>
      <x:c r="H2656" s="3" t="n">
        <x:v>44782</x:v>
      </x:c>
      <x:c r="I2656" s="3" t="n">
        <x:v>43606</x:v>
      </x:c>
      <x:c r="J2656" s="3" t="n">
        <x:v>44173</x:v>
      </x:c>
      <x:c r="K265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7">
      <x:c r="A2657" t="str">
        <x:v>Windows Server Semi-Annual Channel</x:v>
      </x:c>
      <x:c r="B2657" t="str">
        <x:v>Datacenter</x:v>
      </x:c>
      <x:c r="C2657" t="str">
        <x:v>Version 1909</x:v>
      </x:c>
      <x:c r="D2657" t="str">
        <x:v>Modern</x:v>
      </x:c>
      <x:c r="E2657" s="3" t="n">
        <x:v>43025</x:v>
      </x:c>
      <x:c r="F2657" s="3" t="n">
        <x:v/>
      </x:c>
      <x:c r="G2657" s="3" t="n">
        <x:v/>
      </x:c>
      <x:c r="H2657" s="3" t="n">
        <x:v>44782</x:v>
      </x:c>
      <x:c r="I2657" s="3" t="n">
        <x:v>43781</x:v>
      </x:c>
      <x:c r="J2657" s="3" t="n">
        <x:v>44327</x:v>
      </x:c>
      <x:c r="K265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8">
      <x:c r="A2658" t="str">
        <x:v>Windows Server Semi-Annual Channel</x:v>
      </x:c>
      <x:c r="B2658" t="str">
        <x:v>Datacenter</x:v>
      </x:c>
      <x:c r="C2658" t="str">
        <x:v>Version 2004</x:v>
      </x:c>
      <x:c r="D2658" t="str">
        <x:v>Modern</x:v>
      </x:c>
      <x:c r="E2658" s="3" t="n">
        <x:v>43025</x:v>
      </x:c>
      <x:c r="F2658" s="3" t="n">
        <x:v/>
      </x:c>
      <x:c r="G2658" s="3" t="n">
        <x:v/>
      </x:c>
      <x:c r="H2658" s="3" t="n">
        <x:v>44782</x:v>
      </x:c>
      <x:c r="I2658" s="3" t="n">
        <x:v>43978</x:v>
      </x:c>
      <x:c r="J2658" s="3" t="n">
        <x:v>44544</x:v>
      </x:c>
      <x:c r="K265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9">
      <x:c r="A2659" t="str">
        <x:v>Windows Server Semi-Annual Channel</x:v>
      </x:c>
      <x:c r="B2659" t="str">
        <x:v>Datacenter</x:v>
      </x:c>
      <x:c r="C2659" t="str">
        <x:v>Version 20H2</x:v>
      </x:c>
      <x:c r="D2659" t="str">
        <x:v>Modern</x:v>
      </x:c>
      <x:c r="E2659" s="3" t="n">
        <x:v>43025</x:v>
      </x:c>
      <x:c r="F2659" s="3" t="n">
        <x:v/>
      </x:c>
      <x:c r="G2659" s="3" t="n">
        <x:v/>
      </x:c>
      <x:c r="H2659" s="3" t="n">
        <x:v>44782</x:v>
      </x:c>
      <x:c r="I2659" s="3" t="n">
        <x:v>44124</x:v>
      </x:c>
      <x:c r="J2659" s="3" t="n">
        <x:v>44782</x:v>
      </x:c>
      <x:c r="K265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0">
      <x:c r="A2660" t="str">
        <x:v>Windows Server Semi-Annual Channel</x:v>
      </x:c>
      <x:c r="B2660" t="str">
        <x:v>Standard</x:v>
      </x:c>
      <x:c r="C2660" t="str">
        <x:v>Version 1709</x:v>
      </x:c>
      <x:c r="D2660" t="str">
        <x:v>Modern</x:v>
      </x:c>
      <x:c r="E2660" s="3" t="n">
        <x:v>43025</x:v>
      </x:c>
      <x:c r="F2660" s="3" t="n">
        <x:v/>
      </x:c>
      <x:c r="G2660" s="3" t="n">
        <x:v/>
      </x:c>
      <x:c r="H2660" s="3" t="n">
        <x:v>44782</x:v>
      </x:c>
      <x:c r="I2660" s="3" t="n">
        <x:v>43025</x:v>
      </x:c>
      <x:c r="J2660" s="3" t="n">
        <x:v>43564</x:v>
      </x:c>
      <x:c r="K266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1">
      <x:c r="A2661" t="str">
        <x:v>Windows Server Semi-Annual Channel</x:v>
      </x:c>
      <x:c r="B2661" t="str">
        <x:v>Standard</x:v>
      </x:c>
      <x:c r="C2661" t="str">
        <x:v>Version 1803</x:v>
      </x:c>
      <x:c r="D2661" t="str">
        <x:v>Modern</x:v>
      </x:c>
      <x:c r="E2661" s="3" t="n">
        <x:v>43025</x:v>
      </x:c>
      <x:c r="F2661" s="3" t="n">
        <x:v/>
      </x:c>
      <x:c r="G2661" s="3" t="n">
        <x:v/>
      </x:c>
      <x:c r="H2661" s="3" t="n">
        <x:v>44782</x:v>
      </x:c>
      <x:c r="I2661" s="3" t="n">
        <x:v>43220</x:v>
      </x:c>
      <x:c r="J2661" s="3" t="n">
        <x:v>43781</x:v>
      </x:c>
      <x:c r="K266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2">
      <x:c r="A2662" t="str">
        <x:v>Windows Server Semi-Annual Channel</x:v>
      </x:c>
      <x:c r="B2662" t="str">
        <x:v>Standard</x:v>
      </x:c>
      <x:c r="C2662" t="str">
        <x:v>Version 1809</x:v>
      </x:c>
      <x:c r="D2662" t="str">
        <x:v>Modern</x:v>
      </x:c>
      <x:c r="E2662" s="3" t="n">
        <x:v>43025</x:v>
      </x:c>
      <x:c r="F2662" s="3" t="n">
        <x:v/>
      </x:c>
      <x:c r="G2662" s="3" t="n">
        <x:v/>
      </x:c>
      <x:c r="H2662" s="3" t="n">
        <x:v>44782</x:v>
      </x:c>
      <x:c r="I2662" s="3" t="n">
        <x:v>43375</x:v>
      </x:c>
      <x:c r="J2662" s="3" t="n">
        <x:v>44145</x:v>
      </x:c>
      <x:c r="K266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3">
      <x:c r="A2663" t="str">
        <x:v>Windows Server Semi-Annual Channel</x:v>
      </x:c>
      <x:c r="B2663" t="str">
        <x:v>Standard</x:v>
      </x:c>
      <x:c r="C2663" t="str">
        <x:v>Version 1903</x:v>
      </x:c>
      <x:c r="D2663" t="str">
        <x:v>Modern</x:v>
      </x:c>
      <x:c r="E2663" s="3" t="n">
        <x:v>43025</x:v>
      </x:c>
      <x:c r="F2663" s="3" t="n">
        <x:v/>
      </x:c>
      <x:c r="G2663" s="3" t="n">
        <x:v/>
      </x:c>
      <x:c r="H2663" s="3" t="n">
        <x:v>44782</x:v>
      </x:c>
      <x:c r="I2663" s="3" t="n">
        <x:v>43606</x:v>
      </x:c>
      <x:c r="J2663" s="3" t="n">
        <x:v>44173</x:v>
      </x:c>
      <x:c r="K266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4">
      <x:c r="A2664" t="str">
        <x:v>Windows Server Semi-Annual Channel</x:v>
      </x:c>
      <x:c r="B2664" t="str">
        <x:v>Standard</x:v>
      </x:c>
      <x:c r="C2664" t="str">
        <x:v>Version 1909</x:v>
      </x:c>
      <x:c r="D2664" t="str">
        <x:v>Modern</x:v>
      </x:c>
      <x:c r="E2664" s="3" t="n">
        <x:v>43025</x:v>
      </x:c>
      <x:c r="F2664" s="3" t="n">
        <x:v/>
      </x:c>
      <x:c r="G2664" s="3" t="n">
        <x:v/>
      </x:c>
      <x:c r="H2664" s="3" t="n">
        <x:v>44782</x:v>
      </x:c>
      <x:c r="I2664" s="3" t="n">
        <x:v>43781</x:v>
      </x:c>
      <x:c r="J2664" s="3" t="n">
        <x:v>44327</x:v>
      </x:c>
      <x:c r="K266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5">
      <x:c r="A2665" t="str">
        <x:v>Windows Server Semi-Annual Channel</x:v>
      </x:c>
      <x:c r="B2665" t="str">
        <x:v>Standard</x:v>
      </x:c>
      <x:c r="C2665" t="str">
        <x:v>Version 2004</x:v>
      </x:c>
      <x:c r="D2665" t="str">
        <x:v>Modern</x:v>
      </x:c>
      <x:c r="E2665" s="3" t="n">
        <x:v>43025</x:v>
      </x:c>
      <x:c r="F2665" s="3" t="n">
        <x:v/>
      </x:c>
      <x:c r="G2665" s="3" t="n">
        <x:v/>
      </x:c>
      <x:c r="H2665" s="3" t="n">
        <x:v>44782</x:v>
      </x:c>
      <x:c r="I2665" s="3" t="n">
        <x:v>43978</x:v>
      </x:c>
      <x:c r="J2665" s="3" t="n">
        <x:v>44544</x:v>
      </x:c>
      <x:c r="K266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6">
      <x:c r="A2666" t="str">
        <x:v>Windows Server Semi-Annual Channel</x:v>
      </x:c>
      <x:c r="B2666" t="str">
        <x:v>Standard</x:v>
      </x:c>
      <x:c r="C2666" t="str">
        <x:v>Version 20H2</x:v>
      </x:c>
      <x:c r="D2666" t="str">
        <x:v>Modern</x:v>
      </x:c>
      <x:c r="E2666" s="3" t="n">
        <x:v>43025</x:v>
      </x:c>
      <x:c r="F2666" s="3" t="n">
        <x:v/>
      </x:c>
      <x:c r="G2666" s="3" t="n">
        <x:v/>
      </x:c>
      <x:c r="H2666" s="3" t="n">
        <x:v>44782</x:v>
      </x:c>
      <x:c r="I2666" s="3" t="n">
        <x:v>44124</x:v>
      </x:c>
      <x:c r="J2666" s="3" t="n">
        <x:v>44782</x:v>
      </x:c>
      <x:c r="K266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67">
      <x:c r="A2667" t="str">
        <x:v>Windows Server Update Services 3.0</x:v>
      </x:c>
      <x:c r="B2667" t="str">
        <x:v/>
      </x:c>
      <x:c r="C2667" t="str">
        <x:v>Original Release</x:v>
      </x:c>
      <x:c r="D2667" t="str">
        <x:v>Fixed</x:v>
      </x:c>
      <x:c r="E2667" s="3" t="n">
        <x:v>39273</x:v>
      </x:c>
      <x:c r="F2667" s="3" t="n">
        <x:v>41100</x:v>
      </x:c>
      <x:c r="G2667" s="3" t="n">
        <x:v>43844</x:v>
      </x:c>
      <x:c r="H2667" s="3" t="n">
        <x:v/>
      </x:c>
      <x:c r="I2667" s="3" t="n">
        <x:v>39273</x:v>
      </x:c>
      <x:c r="J2667" s="3" t="n">
        <x:v>40008</x:v>
      </x:c>
      <x:c r="K2667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68">
      <x:c r="A2668" t="str">
        <x:v>Windows Server Update Services 3.0</x:v>
      </x:c>
      <x:c r="B2668" t="str">
        <x:v/>
      </x:c>
      <x:c r="C2668" t="str">
        <x:v>Service Pack 1</x:v>
      </x:c>
      <x:c r="D2668" t="str">
        <x:v>Fixed</x:v>
      </x:c>
      <x:c r="E2668" s="3" t="n">
        <x:v>39273</x:v>
      </x:c>
      <x:c r="F2668" s="3" t="n">
        <x:v>41100</x:v>
      </x:c>
      <x:c r="G2668" s="3" t="n">
        <x:v>43844</x:v>
      </x:c>
      <x:c r="H2668" s="3" t="n">
        <x:v/>
      </x:c>
      <x:c r="I2668" s="3" t="n">
        <x:v>39555</x:v>
      </x:c>
      <x:c r="J2668" s="3" t="n">
        <x:v>40463</x:v>
      </x:c>
      <x:c r="K2668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69">
      <x:c r="A2669" t="str">
        <x:v>Windows Server Update Services 3.0</x:v>
      </x:c>
      <x:c r="B2669" t="str">
        <x:v/>
      </x:c>
      <x:c r="C2669" t="str">
        <x:v>Service Pack 2</x:v>
      </x:c>
      <x:c r="D2669" t="str">
        <x:v>Fixed</x:v>
      </x:c>
      <x:c r="E2669" s="3" t="n">
        <x:v>39273</x:v>
      </x:c>
      <x:c r="F2669" s="3" t="n">
        <x:v>41100</x:v>
      </x:c>
      <x:c r="G2669" s="3" t="n">
        <x:v>43844</x:v>
      </x:c>
      <x:c r="H2669" s="3" t="n">
        <x:v/>
      </x:c>
      <x:c r="I2669" s="3" t="n">
        <x:v>40050</x:v>
      </x:c>
      <x:c r="J2669" s="3" t="n">
        <x:v>43844</x:v>
      </x:c>
      <x:c r="K2669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70">
      <x:c r="A2670" t="str">
        <x:v>Windows Server Update Services for Windows Server 2012</x:v>
      </x:c>
      <x:c r="B2670" t="str">
        <x:v/>
      </x:c>
      <x:c r="C2670" t="str">
        <x:v/>
      </x:c>
      <x:c r="D2670" t="str">
        <x:v>Component</x:v>
      </x:c>
      <x:c r="E2670" s="3" t="n">
        <x:v>41212</x:v>
      </x:c>
      <x:c r="F2670" s="3" t="n">
        <x:v>45209</x:v>
      </x:c>
      <x:c r="G2670" s="3" t="n">
        <x:v/>
      </x:c>
      <x:c r="H2670" s="3" t="n">
        <x:v/>
      </x:c>
      <x:c r="I2670" s="3" t="n">
        <x:v/>
      </x:c>
      <x:c r="J2670" s="3" t="n">
        <x:v/>
      </x:c>
      <x:c r="K2670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2671">
      <x:c r="A2671" t="str">
        <x:v>Windows Server Update Services for Windows Server 2012 R2</x:v>
      </x:c>
      <x:c r="B2671" t="str">
        <x:v/>
      </x:c>
      <x:c r="C2671" t="str">
        <x:v/>
      </x:c>
      <x:c r="D2671" t="str">
        <x:v>Component</x:v>
      </x:c>
      <x:c r="E2671" s="3" t="n">
        <x:v>41603</x:v>
      </x:c>
      <x:c r="F2671" s="3" t="n">
        <x:v>45209</x:v>
      </x:c>
      <x:c r="G2671" s="3" t="n">
        <x:v/>
      </x:c>
      <x:c r="H2671" s="3" t="n">
        <x:v/>
      </x:c>
      <x:c r="I2671" s="3" t="n">
        <x:v/>
      </x:c>
      <x:c r="J2671" s="3" t="n">
        <x:v/>
      </x:c>
      <x:c r="K2671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2672">
      <x:c r="A2672" t="str">
        <x:v>Windows Server Update Services for Windows Server 2016</x:v>
      </x:c>
      <x:c r="B2672" t="str">
        <x:v/>
      </x:c>
      <x:c r="C2672" t="str">
        <x:v>Original Release</x:v>
      </x:c>
      <x:c r="D2672" t="str">
        <x:v>Component</x:v>
      </x:c>
      <x:c r="E2672" s="3" t="n">
        <x:v>42658</x:v>
      </x:c>
      <x:c r="F2672" s="3" t="n">
        <x:v/>
      </x:c>
      <x:c r="G2672" s="3" t="n">
        <x:v/>
      </x:c>
      <x:c r="H2672" s="3" t="n">
        <x:v/>
      </x:c>
      <x:c r="I2672" s="3" t="n">
        <x:v>42658</x:v>
      </x:c>
      <x:c r="J2672" s="3" t="n">
        <x:v>46399</x:v>
      </x:c>
      <x:c r="K2672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2673">
      <x:c r="A2673" t="str">
        <x:v>Windows Server Update Services for Windows Server 2019</x:v>
      </x:c>
      <x:c r="B2673" t="str">
        <x:v/>
      </x:c>
      <x:c r="C2673" t="str">
        <x:v>Original Release</x:v>
      </x:c>
      <x:c r="D2673" t="str">
        <x:v>Component</x:v>
      </x:c>
      <x:c r="E2673" s="3" t="n">
        <x:v>43528</x:v>
      </x:c>
      <x:c r="F2673" s="3" t="n">
        <x:v/>
      </x:c>
      <x:c r="G2673" s="3" t="n">
        <x:v/>
      </x:c>
      <x:c r="H2673" s="3" t="n">
        <x:v/>
      </x:c>
      <x:c r="I2673" s="3" t="n">
        <x:v>43528</x:v>
      </x:c>
      <x:c r="J2673" s="3" t="n">
        <x:v>47127</x:v>
      </x:c>
      <x:c r="K2673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2674">
      <x:c r="A2674" t="str">
        <x:v>Windows Small Business Server 2008</x:v>
      </x:c>
      <x:c r="B2674" t="str">
        <x:v>Premium</x:v>
      </x:c>
      <x:c r="C2674" t="str">
        <x:v/>
      </x:c>
      <x:c r="D2674" t="str">
        <x:v>Fixed</x:v>
      </x:c>
      <x:c r="E2674" s="3" t="n">
        <x:v>39773</x:v>
      </x:c>
      <x:c r="F2674" s="3" t="n">
        <x:v/>
      </x:c>
      <x:c r="G2674" s="3" t="n">
        <x:v>43844</x:v>
      </x:c>
      <x:c r="H2674" s="3" t="n">
        <x:v/>
      </x:c>
      <x:c r="I2674" s="3" t="n">
        <x:v/>
      </x:c>
      <x:c r="J2674" s="3" t="n">
        <x:v/>
      </x:c>
      <x:c r="K2674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675">
      <x:c r="A2675" t="str">
        <x:v>Windows Small Business Server 2008</x:v>
      </x:c>
      <x:c r="B2675" t="str">
        <x:v>Standard</x:v>
      </x:c>
      <x:c r="C2675" t="str">
        <x:v/>
      </x:c>
      <x:c r="D2675" t="str">
        <x:v>Fixed</x:v>
      </x:c>
      <x:c r="E2675" s="3" t="n">
        <x:v>39773</x:v>
      </x:c>
      <x:c r="F2675" s="3" t="n">
        <x:v/>
      </x:c>
      <x:c r="G2675" s="3" t="n">
        <x:v>43844</x:v>
      </x:c>
      <x:c r="H2675" s="3" t="n">
        <x:v/>
      </x:c>
      <x:c r="I2675" s="3" t="n">
        <x:v/>
      </x:c>
      <x:c r="J2675" s="3" t="n">
        <x:v/>
      </x:c>
      <x:c r="K2675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676">
      <x:c r="A2676" t="str">
        <x:v>Windows Small Business Server 2011</x:v>
      </x:c>
      <x:c r="B2676" t="str">
        <x:v>Essentials</x:v>
      </x:c>
      <x:c r="C2676" t="str">
        <x:v/>
      </x:c>
      <x:c r="D2676" t="str">
        <x:v>Fixed</x:v>
      </x:c>
      <x:c r="E2676" s="3" t="n">
        <x:v>40611</x:v>
      </x:c>
      <x:c r="F2676" s="3" t="n">
        <x:v/>
      </x:c>
      <x:c r="G2676" s="3" t="n">
        <x:v/>
      </x:c>
      <x:c r="H2676" s="3" t="n">
        <x:v/>
      </x:c>
      <x:c r="I2676" s="3" t="n">
        <x:v/>
      </x:c>
      <x:c r="J2676" s="3" t="n">
        <x:v/>
      </x:c>
      <x:c r="K2676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77">
      <x:c r="A2677" t="str">
        <x:v>Windows Small Business Server 2011</x:v>
      </x:c>
      <x:c r="B2677" t="str">
        <x:v>Premium Add-On</x:v>
      </x:c>
      <x:c r="C2677" t="str">
        <x:v/>
      </x:c>
      <x:c r="D2677" t="str">
        <x:v>Fixed</x:v>
      </x:c>
      <x:c r="E2677" s="3" t="n">
        <x:v>40611</x:v>
      </x:c>
      <x:c r="F2677" s="3" t="n">
        <x:v/>
      </x:c>
      <x:c r="G2677" s="3" t="n">
        <x:v/>
      </x:c>
      <x:c r="H2677" s="3" t="n">
        <x:v/>
      </x:c>
      <x:c r="I2677" s="3" t="n">
        <x:v/>
      </x:c>
      <x:c r="J2677" s="3" t="n">
        <x:v/>
      </x:c>
      <x:c r="K2677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78">
      <x:c r="A2678" t="str">
        <x:v>Windows Small Business Server 2011</x:v>
      </x:c>
      <x:c r="B2678" t="str">
        <x:v>Standard</x:v>
      </x:c>
      <x:c r="C2678" t="str">
        <x:v/>
      </x:c>
      <x:c r="D2678" t="str">
        <x:v>Fixed</x:v>
      </x:c>
      <x:c r="E2678" s="3" t="n">
        <x:v>40611</x:v>
      </x:c>
      <x:c r="F2678" s="3" t="n">
        <x:v/>
      </x:c>
      <x:c r="G2678" s="3" t="n">
        <x:v/>
      </x:c>
      <x:c r="H2678" s="3" t="n">
        <x:v/>
      </x:c>
      <x:c r="I2678" s="3" t="n">
        <x:v/>
      </x:c>
      <x:c r="J2678" s="3" t="n">
        <x:v/>
      </x:c>
      <x:c r="K2678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79">
      <x:c r="A2679" t="str">
        <x:v>Windows Storage Server 2003</x:v>
      </x:c>
      <x:c r="B2679" t="str">
        <x:v/>
      </x:c>
      <x:c r="C2679" t="str">
        <x:v>Original Release</x:v>
      </x:c>
      <x:c r="D2679" t="str">
        <x:v>Fixed</x:v>
      </x:c>
      <x:c r="E2679" s="3" t="n">
        <x:v>37746</x:v>
      </x:c>
      <x:c r="F2679" s="3" t="n">
        <x:v>40827</x:v>
      </x:c>
      <x:c r="G2679" s="3" t="n">
        <x:v>42652</x:v>
      </x:c>
      <x:c r="H2679" s="3" t="n">
        <x:v/>
      </x:c>
      <x:c r="I2679" s="3" t="n">
        <x:v>37746</x:v>
      </x:c>
      <x:c r="J2679" s="3" t="n">
        <x:v>39182</x:v>
      </x:c>
      <x:c r="K2679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2680">
      <x:c r="A2680" t="str">
        <x:v>Windows Storage Server 2003 R2</x:v>
      </x:c>
      <x:c r="B2680" t="str">
        <x:v>Standard</x:v>
      </x:c>
      <x:c r="C2680" t="str">
        <x:v>Original Release</x:v>
      </x:c>
      <x:c r="D2680" t="str">
        <x:v>Fixed</x:v>
      </x:c>
      <x:c r="E2680" s="3" t="n">
        <x:v>38781</x:v>
      </x:c>
      <x:c r="F2680" s="3" t="n">
        <x:v>40372</x:v>
      </x:c>
      <x:c r="G2680" s="3" t="n">
        <x:v>42199</x:v>
      </x:c>
      <x:c r="H2680" s="3" t="n">
        <x:v/>
      </x:c>
      <x:c r="I2680" s="3" t="n">
        <x:v>38781</x:v>
      </x:c>
      <x:c r="J2680" s="3" t="n">
        <x:v>39917</x:v>
      </x:c>
      <x:c r="K2680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2681">
      <x:c r="A2681" t="str">
        <x:v>Windows Storage Server 2003 R2</x:v>
      </x:c>
      <x:c r="B2681" t="str">
        <x:v>Standard</x:v>
      </x:c>
      <x:c r="C2681" t="str">
        <x:v>Service Pack 2</x:v>
      </x:c>
      <x:c r="D2681" t="str">
        <x:v>Fixed</x:v>
      </x:c>
      <x:c r="E2681" s="3" t="n">
        <x:v>38781</x:v>
      </x:c>
      <x:c r="F2681" s="3" t="n">
        <x:v>40372</x:v>
      </x:c>
      <x:c r="G2681" s="3" t="n">
        <x:v>42199</x:v>
      </x:c>
      <x:c r="H2681" s="3" t="n">
        <x:v/>
      </x:c>
      <x:c r="I2681" s="3" t="n">
        <x:v>39154</x:v>
      </x:c>
      <x:c r="J2681" s="3" t="n">
        <x:v>42199</x:v>
      </x:c>
      <x:c r="K2681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2682">
      <x:c r="A2682" t="str">
        <x:v>Windows Storage Server 2008</x:v>
      </x:c>
      <x:c r="B2682" t="str">
        <x:v>Basic</x:v>
      </x:c>
      <x:c r="C2682" t="str">
        <x:v>Original Release</x:v>
      </x:c>
      <x:c r="D2682" t="str">
        <x:v>Fixed</x:v>
      </x:c>
      <x:c r="E2682" s="3" t="n">
        <x:v>40013</x:v>
      </x:c>
      <x:c r="F2682" s="3" t="n">
        <x:v>42017</x:v>
      </x:c>
      <x:c r="G2682" s="3" t="n">
        <x:v>43844</x:v>
      </x:c>
      <x:c r="H2682" s="3" t="n">
        <x:v/>
      </x:c>
      <x:c r="I2682" s="3" t="n">
        <x:v>40013</x:v>
      </x:c>
      <x:c r="J2682" s="3" t="n">
        <x:v>40736</x:v>
      </x:c>
      <x:c r="K268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3">
      <x:c r="A2683" t="str">
        <x:v>Windows Storage Server 2008</x:v>
      </x:c>
      <x:c r="B2683" t="str">
        <x:v>Basic</x:v>
      </x:c>
      <x:c r="C2683" t="str">
        <x:v>Service Pack 2</x:v>
      </x:c>
      <x:c r="D2683" t="str">
        <x:v>Fixed</x:v>
      </x:c>
      <x:c r="E2683" s="3" t="n">
        <x:v>40013</x:v>
      </x:c>
      <x:c r="F2683" s="3" t="n">
        <x:v>42017</x:v>
      </x:c>
      <x:c r="G2683" s="3" t="n">
        <x:v>43844</x:v>
      </x:c>
      <x:c r="H2683" s="3" t="n">
        <x:v/>
      </x:c>
      <x:c r="I2683" s="3" t="n">
        <x:v>40013</x:v>
      </x:c>
      <x:c r="J2683" s="3" t="n">
        <x:v>43844</x:v>
      </x:c>
      <x:c r="K268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4">
      <x:c r="A2684" t="str">
        <x:v>Windows Storage Server 2008</x:v>
      </x:c>
      <x:c r="B2684" t="str">
        <x:v>Basic 32-Bit</x:v>
      </x:c>
      <x:c r="C2684" t="str">
        <x:v>Original Release</x:v>
      </x:c>
      <x:c r="D2684" t="str">
        <x:v>Fixed</x:v>
      </x:c>
      <x:c r="E2684" s="3" t="n">
        <x:v>40013</x:v>
      </x:c>
      <x:c r="F2684" s="3" t="n">
        <x:v>42017</x:v>
      </x:c>
      <x:c r="G2684" s="3" t="n">
        <x:v>43844</x:v>
      </x:c>
      <x:c r="H2684" s="3" t="n">
        <x:v/>
      </x:c>
      <x:c r="I2684" s="3" t="n">
        <x:v>40013</x:v>
      </x:c>
      <x:c r="J2684" s="3" t="n">
        <x:v>40736</x:v>
      </x:c>
      <x:c r="K268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5">
      <x:c r="A2685" t="str">
        <x:v>Windows Storage Server 2008</x:v>
      </x:c>
      <x:c r="B2685" t="str">
        <x:v>Basic 32-Bit</x:v>
      </x:c>
      <x:c r="C2685" t="str">
        <x:v>Service Pack 2</x:v>
      </x:c>
      <x:c r="D2685" t="str">
        <x:v>Fixed</x:v>
      </x:c>
      <x:c r="E2685" s="3" t="n">
        <x:v>40013</x:v>
      </x:c>
      <x:c r="F2685" s="3" t="n">
        <x:v>42017</x:v>
      </x:c>
      <x:c r="G2685" s="3" t="n">
        <x:v>43844</x:v>
      </x:c>
      <x:c r="H2685" s="3" t="n">
        <x:v/>
      </x:c>
      <x:c r="I2685" s="3" t="n">
        <x:v>40013</x:v>
      </x:c>
      <x:c r="J2685" s="3" t="n">
        <x:v>43844</x:v>
      </x:c>
      <x:c r="K268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6">
      <x:c r="A2686" t="str">
        <x:v>Windows Storage Server 2008</x:v>
      </x:c>
      <x:c r="B2686" t="str">
        <x:v>Basic 64-bit</x:v>
      </x:c>
      <x:c r="C2686" t="str">
        <x:v>Original Release</x:v>
      </x:c>
      <x:c r="D2686" t="str">
        <x:v>Fixed</x:v>
      </x:c>
      <x:c r="E2686" s="3" t="n">
        <x:v>40013</x:v>
      </x:c>
      <x:c r="F2686" s="3" t="n">
        <x:v>42017</x:v>
      </x:c>
      <x:c r="G2686" s="3" t="n">
        <x:v>43844</x:v>
      </x:c>
      <x:c r="H2686" s="3" t="n">
        <x:v/>
      </x:c>
      <x:c r="I2686" s="3" t="n">
        <x:v>40013</x:v>
      </x:c>
      <x:c r="J2686" s="3" t="n">
        <x:v>40736</x:v>
      </x:c>
      <x:c r="K268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7">
      <x:c r="A2687" t="str">
        <x:v>Windows Storage Server 2008</x:v>
      </x:c>
      <x:c r="B2687" t="str">
        <x:v>Basic 64-bit</x:v>
      </x:c>
      <x:c r="C2687" t="str">
        <x:v>Service Pack 2</x:v>
      </x:c>
      <x:c r="D2687" t="str">
        <x:v>Fixed</x:v>
      </x:c>
      <x:c r="E2687" s="3" t="n">
        <x:v>40013</x:v>
      </x:c>
      <x:c r="F2687" s="3" t="n">
        <x:v>42017</x:v>
      </x:c>
      <x:c r="G2687" s="3" t="n">
        <x:v>43844</x:v>
      </x:c>
      <x:c r="H2687" s="3" t="n">
        <x:v/>
      </x:c>
      <x:c r="I2687" s="3" t="n">
        <x:v>40013</x:v>
      </x:c>
      <x:c r="J2687" s="3" t="n">
        <x:v>43844</x:v>
      </x:c>
      <x:c r="K268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8">
      <x:c r="A2688" t="str">
        <x:v>Windows Storage Server 2008</x:v>
      </x:c>
      <x:c r="B2688" t="str">
        <x:v>Basic Embedded</x:v>
      </x:c>
      <x:c r="C2688" t="str">
        <x:v>Original Release</x:v>
      </x:c>
      <x:c r="D2688" t="str">
        <x:v>Fixed</x:v>
      </x:c>
      <x:c r="E2688" s="3" t="n">
        <x:v>40013</x:v>
      </x:c>
      <x:c r="F2688" s="3" t="n">
        <x:v>42017</x:v>
      </x:c>
      <x:c r="G2688" s="3" t="n">
        <x:v>43844</x:v>
      </x:c>
      <x:c r="H2688" s="3" t="n">
        <x:v/>
      </x:c>
      <x:c r="I2688" s="3" t="n">
        <x:v>40013</x:v>
      </x:c>
      <x:c r="J2688" s="3" t="n">
        <x:v>40736</x:v>
      </x:c>
      <x:c r="K268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9">
      <x:c r="A2689" t="str">
        <x:v>Windows Storage Server 2008</x:v>
      </x:c>
      <x:c r="B2689" t="str">
        <x:v>Basic Embedded</x:v>
      </x:c>
      <x:c r="C2689" t="str">
        <x:v>Service Pack 2</x:v>
      </x:c>
      <x:c r="D2689" t="str">
        <x:v>Fixed</x:v>
      </x:c>
      <x:c r="E2689" s="3" t="n">
        <x:v>40013</x:v>
      </x:c>
      <x:c r="F2689" s="3" t="n">
        <x:v>42017</x:v>
      </x:c>
      <x:c r="G2689" s="3" t="n">
        <x:v>43844</x:v>
      </x:c>
      <x:c r="H2689" s="3" t="n">
        <x:v/>
      </x:c>
      <x:c r="I2689" s="3" t="n">
        <x:v>40013</x:v>
      </x:c>
      <x:c r="J2689" s="3" t="n">
        <x:v>43844</x:v>
      </x:c>
      <x:c r="K268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0">
      <x:c r="A2690" t="str">
        <x:v>Windows Storage Server 2008</x:v>
      </x:c>
      <x:c r="B2690" t="str">
        <x:v>Basic Embedded 32-bit</x:v>
      </x:c>
      <x:c r="C2690" t="str">
        <x:v>Original Release</x:v>
      </x:c>
      <x:c r="D2690" t="str">
        <x:v>Fixed</x:v>
      </x:c>
      <x:c r="E2690" s="3" t="n">
        <x:v>40013</x:v>
      </x:c>
      <x:c r="F2690" s="3" t="n">
        <x:v>42017</x:v>
      </x:c>
      <x:c r="G2690" s="3" t="n">
        <x:v>43844</x:v>
      </x:c>
      <x:c r="H2690" s="3" t="n">
        <x:v/>
      </x:c>
      <x:c r="I2690" s="3" t="n">
        <x:v>40013</x:v>
      </x:c>
      <x:c r="J2690" s="3" t="n">
        <x:v>40736</x:v>
      </x:c>
      <x:c r="K269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1">
      <x:c r="A2691" t="str">
        <x:v>Windows Storage Server 2008</x:v>
      </x:c>
      <x:c r="B2691" t="str">
        <x:v>Basic Embedded 32-bit</x:v>
      </x:c>
      <x:c r="C2691" t="str">
        <x:v>Service Pack 2</x:v>
      </x:c>
      <x:c r="D2691" t="str">
        <x:v>Fixed</x:v>
      </x:c>
      <x:c r="E2691" s="3" t="n">
        <x:v>40013</x:v>
      </x:c>
      <x:c r="F2691" s="3" t="n">
        <x:v>42017</x:v>
      </x:c>
      <x:c r="G2691" s="3" t="n">
        <x:v>43844</x:v>
      </x:c>
      <x:c r="H2691" s="3" t="n">
        <x:v/>
      </x:c>
      <x:c r="I2691" s="3" t="n">
        <x:v>40013</x:v>
      </x:c>
      <x:c r="J2691" s="3" t="n">
        <x:v>43844</x:v>
      </x:c>
      <x:c r="K269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2">
      <x:c r="A2692" t="str">
        <x:v>Windows Storage Server 2008</x:v>
      </x:c>
      <x:c r="B2692" t="str">
        <x:v>Enterprise</x:v>
      </x:c>
      <x:c r="C2692" t="str">
        <x:v>Original Release</x:v>
      </x:c>
      <x:c r="D2692" t="str">
        <x:v>Fixed</x:v>
      </x:c>
      <x:c r="E2692" s="3" t="n">
        <x:v>40013</x:v>
      </x:c>
      <x:c r="F2692" s="3" t="n">
        <x:v>42017</x:v>
      </x:c>
      <x:c r="G2692" s="3" t="n">
        <x:v>43844</x:v>
      </x:c>
      <x:c r="H2692" s="3" t="n">
        <x:v/>
      </x:c>
      <x:c r="I2692" s="3" t="n">
        <x:v>40013</x:v>
      </x:c>
      <x:c r="J2692" s="3" t="n">
        <x:v>40736</x:v>
      </x:c>
      <x:c r="K269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3">
      <x:c r="A2693" t="str">
        <x:v>Windows Storage Server 2008</x:v>
      </x:c>
      <x:c r="B2693" t="str">
        <x:v>Enterprise</x:v>
      </x:c>
      <x:c r="C2693" t="str">
        <x:v>Service Pack 2</x:v>
      </x:c>
      <x:c r="D2693" t="str">
        <x:v>Fixed</x:v>
      </x:c>
      <x:c r="E2693" s="3" t="n">
        <x:v>40013</x:v>
      </x:c>
      <x:c r="F2693" s="3" t="n">
        <x:v>42017</x:v>
      </x:c>
      <x:c r="G2693" s="3" t="n">
        <x:v>43844</x:v>
      </x:c>
      <x:c r="H2693" s="3" t="n">
        <x:v/>
      </x:c>
      <x:c r="I2693" s="3" t="n">
        <x:v>40013</x:v>
      </x:c>
      <x:c r="J2693" s="3" t="n">
        <x:v>43844</x:v>
      </x:c>
      <x:c r="K269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4">
      <x:c r="A2694" t="str">
        <x:v>Windows Storage Server 2008</x:v>
      </x:c>
      <x:c r="B2694" t="str">
        <x:v>Enterprise Embedded</x:v>
      </x:c>
      <x:c r="C2694" t="str">
        <x:v>Original Release</x:v>
      </x:c>
      <x:c r="D2694" t="str">
        <x:v>Fixed</x:v>
      </x:c>
      <x:c r="E2694" s="3" t="n">
        <x:v>40013</x:v>
      </x:c>
      <x:c r="F2694" s="3" t="n">
        <x:v>42017</x:v>
      </x:c>
      <x:c r="G2694" s="3" t="n">
        <x:v>43844</x:v>
      </x:c>
      <x:c r="H2694" s="3" t="n">
        <x:v/>
      </x:c>
      <x:c r="I2694" s="3" t="n">
        <x:v>40013</x:v>
      </x:c>
      <x:c r="J2694" s="3" t="n">
        <x:v>40736</x:v>
      </x:c>
      <x:c r="K269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5">
      <x:c r="A2695" t="str">
        <x:v>Windows Storage Server 2008</x:v>
      </x:c>
      <x:c r="B2695" t="str">
        <x:v>Enterprise Embedded</x:v>
      </x:c>
      <x:c r="C2695" t="str">
        <x:v>Service Pack 2</x:v>
      </x:c>
      <x:c r="D2695" t="str">
        <x:v>Fixed</x:v>
      </x:c>
      <x:c r="E2695" s="3" t="n">
        <x:v>40013</x:v>
      </x:c>
      <x:c r="F2695" s="3" t="n">
        <x:v>42017</x:v>
      </x:c>
      <x:c r="G2695" s="3" t="n">
        <x:v>43844</x:v>
      </x:c>
      <x:c r="H2695" s="3" t="n">
        <x:v/>
      </x:c>
      <x:c r="I2695" s="3" t="n">
        <x:v>40013</x:v>
      </x:c>
      <x:c r="J2695" s="3" t="n">
        <x:v>43844</x:v>
      </x:c>
      <x:c r="K269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6">
      <x:c r="A2696" t="str">
        <x:v>Windows Storage Server 2008</x:v>
      </x:c>
      <x:c r="B2696" t="str">
        <x:v>Standard</x:v>
      </x:c>
      <x:c r="C2696" t="str">
        <x:v>Original Release</x:v>
      </x:c>
      <x:c r="D2696" t="str">
        <x:v>Fixed</x:v>
      </x:c>
      <x:c r="E2696" s="3" t="n">
        <x:v>40013</x:v>
      </x:c>
      <x:c r="F2696" s="3" t="n">
        <x:v>42017</x:v>
      </x:c>
      <x:c r="G2696" s="3" t="n">
        <x:v>43844</x:v>
      </x:c>
      <x:c r="H2696" s="3" t="n">
        <x:v/>
      </x:c>
      <x:c r="I2696" s="3" t="n">
        <x:v>40013</x:v>
      </x:c>
      <x:c r="J2696" s="3" t="n">
        <x:v>40736</x:v>
      </x:c>
      <x:c r="K269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7">
      <x:c r="A2697" t="str">
        <x:v>Windows Storage Server 2008</x:v>
      </x:c>
      <x:c r="B2697" t="str">
        <x:v>Standard</x:v>
      </x:c>
      <x:c r="C2697" t="str">
        <x:v>Service Pack 2</x:v>
      </x:c>
      <x:c r="D2697" t="str">
        <x:v>Fixed</x:v>
      </x:c>
      <x:c r="E2697" s="3" t="n">
        <x:v>40013</x:v>
      </x:c>
      <x:c r="F2697" s="3" t="n">
        <x:v>42017</x:v>
      </x:c>
      <x:c r="G2697" s="3" t="n">
        <x:v>43844</x:v>
      </x:c>
      <x:c r="H2697" s="3" t="n">
        <x:v/>
      </x:c>
      <x:c r="I2697" s="3" t="n">
        <x:v>40013</x:v>
      </x:c>
      <x:c r="J2697" s="3" t="n">
        <x:v>43844</x:v>
      </x:c>
      <x:c r="K269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8">
      <x:c r="A2698" t="str">
        <x:v>Windows Storage Server 2008</x:v>
      </x:c>
      <x:c r="B2698" t="str">
        <x:v>Standard Embedded</x:v>
      </x:c>
      <x:c r="C2698" t="str">
        <x:v>Original Release</x:v>
      </x:c>
      <x:c r="D2698" t="str">
        <x:v>Fixed</x:v>
      </x:c>
      <x:c r="E2698" s="3" t="n">
        <x:v>40013</x:v>
      </x:c>
      <x:c r="F2698" s="3" t="n">
        <x:v>42017</x:v>
      </x:c>
      <x:c r="G2698" s="3" t="n">
        <x:v>43844</x:v>
      </x:c>
      <x:c r="H2698" s="3" t="n">
        <x:v/>
      </x:c>
      <x:c r="I2698" s="3" t="n">
        <x:v>40013</x:v>
      </x:c>
      <x:c r="J2698" s="3" t="n">
        <x:v>40736</x:v>
      </x:c>
      <x:c r="K269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99">
      <x:c r="A2699" t="str">
        <x:v>Windows Storage Server 2008</x:v>
      </x:c>
      <x:c r="B2699" t="str">
        <x:v>Standard Embedded</x:v>
      </x:c>
      <x:c r="C2699" t="str">
        <x:v>Service Pack 2</x:v>
      </x:c>
      <x:c r="D2699" t="str">
        <x:v>Fixed</x:v>
      </x:c>
      <x:c r="E2699" s="3" t="n">
        <x:v>40013</x:v>
      </x:c>
      <x:c r="F2699" s="3" t="n">
        <x:v>42017</x:v>
      </x:c>
      <x:c r="G2699" s="3" t="n">
        <x:v>43844</x:v>
      </x:c>
      <x:c r="H2699" s="3" t="n">
        <x:v/>
      </x:c>
      <x:c r="I2699" s="3" t="n">
        <x:v>40013</x:v>
      </x:c>
      <x:c r="J2699" s="3" t="n">
        <x:v>43844</x:v>
      </x:c>
      <x:c r="K269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700">
      <x:c r="A2700" t="str">
        <x:v>Windows Storage Server 2008</x:v>
      </x:c>
      <x:c r="B2700" t="str">
        <x:v>Workgroup</x:v>
      </x:c>
      <x:c r="C2700" t="str">
        <x:v>Original Release</x:v>
      </x:c>
      <x:c r="D2700" t="str">
        <x:v>Fixed</x:v>
      </x:c>
      <x:c r="E2700" s="3" t="n">
        <x:v>40013</x:v>
      </x:c>
      <x:c r="F2700" s="3" t="n">
        <x:v>42017</x:v>
      </x:c>
      <x:c r="G2700" s="3" t="n">
        <x:v>43844</x:v>
      </x:c>
      <x:c r="H2700" s="3" t="n">
        <x:v/>
      </x:c>
      <x:c r="I2700" s="3" t="n">
        <x:v>40013</x:v>
      </x:c>
      <x:c r="J2700" s="3" t="n">
        <x:v>40736</x:v>
      </x:c>
      <x:c r="K270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701">
      <x:c r="A2701" t="str">
        <x:v>Windows Storage Server 2008</x:v>
      </x:c>
      <x:c r="B2701" t="str">
        <x:v>Workgroup</x:v>
      </x:c>
      <x:c r="C2701" t="str">
        <x:v>Service Pack 2</x:v>
      </x:c>
      <x:c r="D2701" t="str">
        <x:v>Fixed</x:v>
      </x:c>
      <x:c r="E2701" s="3" t="n">
        <x:v>40013</x:v>
      </x:c>
      <x:c r="F2701" s="3" t="n">
        <x:v>42017</x:v>
      </x:c>
      <x:c r="G2701" s="3" t="n">
        <x:v>43844</x:v>
      </x:c>
      <x:c r="H2701" s="3" t="n">
        <x:v/>
      </x:c>
      <x:c r="I2701" s="3" t="n">
        <x:v>40013</x:v>
      </x:c>
      <x:c r="J2701" s="3" t="n">
        <x:v>43844</x:v>
      </x:c>
      <x:c r="K270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702">
      <x:c r="A2702" t="str">
        <x:v>Windows Storage Server 2008 Embedded</x:v>
      </x:c>
      <x:c r="B2702" t="str">
        <x:v>32 Bit</x:v>
      </x:c>
      <x:c r="C2702" t="str">
        <x:v>Original Release</x:v>
      </x:c>
      <x:c r="D2702" t="str">
        <x:v>Fixed</x:v>
      </x:c>
      <x:c r="E2702" s="3" t="n">
        <x:v>40013</x:v>
      </x:c>
      <x:c r="F2702" s="3" t="n">
        <x:v>42017</x:v>
      </x:c>
      <x:c r="G2702" s="3" t="n">
        <x:v>43844</x:v>
      </x:c>
      <x:c r="H2702" s="3" t="n">
        <x:v/>
      </x:c>
      <x:c r="I2702" s="3" t="n">
        <x:v>40013</x:v>
      </x:c>
      <x:c r="J2702" s="3" t="n">
        <x:v>40736</x:v>
      </x:c>
      <x:c r="K2702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3">
      <x:c r="A2703" t="str">
        <x:v>Windows Storage Server 2008 Embedded</x:v>
      </x:c>
      <x:c r="B2703" t="str">
        <x:v>64 Bit</x:v>
      </x:c>
      <x:c r="C2703" t="str">
        <x:v>Original Release</x:v>
      </x:c>
      <x:c r="D2703" t="str">
        <x:v>Fixed</x:v>
      </x:c>
      <x:c r="E2703" s="3" t="n">
        <x:v>40013</x:v>
      </x:c>
      <x:c r="F2703" s="3" t="n">
        <x:v>42017</x:v>
      </x:c>
      <x:c r="G2703" s="3" t="n">
        <x:v>43844</x:v>
      </x:c>
      <x:c r="H2703" s="3" t="n">
        <x:v/>
      </x:c>
      <x:c r="I2703" s="3" t="n">
        <x:v>40013</x:v>
      </x:c>
      <x:c r="J2703" s="3" t="n">
        <x:v>40736</x:v>
      </x:c>
      <x:c r="K2703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4">
      <x:c r="A2704" t="str">
        <x:v>Windows Storage Server 2008 Embedded</x:v>
      </x:c>
      <x:c r="B2704" t="str">
        <x:v>Basic</x:v>
      </x:c>
      <x:c r="C2704" t="str">
        <x:v>Original Release</x:v>
      </x:c>
      <x:c r="D2704" t="str">
        <x:v>Fixed</x:v>
      </x:c>
      <x:c r="E2704" s="3" t="n">
        <x:v>40013</x:v>
      </x:c>
      <x:c r="F2704" s="3" t="n">
        <x:v>42017</x:v>
      </x:c>
      <x:c r="G2704" s="3" t="n">
        <x:v>43844</x:v>
      </x:c>
      <x:c r="H2704" s="3" t="n">
        <x:v/>
      </x:c>
      <x:c r="I2704" s="3" t="n">
        <x:v>40013</x:v>
      </x:c>
      <x:c r="J2704" s="3" t="n">
        <x:v>40736</x:v>
      </x:c>
      <x:c r="K2704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5">
      <x:c r="A2705" t="str">
        <x:v>Windows Storage Server 2008 Embedded</x:v>
      </x:c>
      <x:c r="B2705" t="str">
        <x:v>Basic 32-Bit</x:v>
      </x:c>
      <x:c r="C2705" t="str">
        <x:v>Original Release</x:v>
      </x:c>
      <x:c r="D2705" t="str">
        <x:v>Fixed</x:v>
      </x:c>
      <x:c r="E2705" s="3" t="n">
        <x:v>40013</x:v>
      </x:c>
      <x:c r="F2705" s="3" t="n">
        <x:v>42017</x:v>
      </x:c>
      <x:c r="G2705" s="3" t="n">
        <x:v>43844</x:v>
      </x:c>
      <x:c r="H2705" s="3" t="n">
        <x:v/>
      </x:c>
      <x:c r="I2705" s="3" t="n">
        <x:v>40013</x:v>
      </x:c>
      <x:c r="J2705" s="3" t="n">
        <x:v>40736</x:v>
      </x:c>
      <x:c r="K2705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6">
      <x:c r="A2706" t="str">
        <x:v>Windows Storage Server 2008 Embedded</x:v>
      </x:c>
      <x:c r="B2706" t="str">
        <x:v>Enterprise</x:v>
      </x:c>
      <x:c r="C2706" t="str">
        <x:v>Original Release</x:v>
      </x:c>
      <x:c r="D2706" t="str">
        <x:v>Fixed</x:v>
      </x:c>
      <x:c r="E2706" s="3" t="n">
        <x:v>40013</x:v>
      </x:c>
      <x:c r="F2706" s="3" t="n">
        <x:v>42017</x:v>
      </x:c>
      <x:c r="G2706" s="3" t="n">
        <x:v>43844</x:v>
      </x:c>
      <x:c r="H2706" s="3" t="n">
        <x:v/>
      </x:c>
      <x:c r="I2706" s="3" t="n">
        <x:v>40013</x:v>
      </x:c>
      <x:c r="J2706" s="3" t="n">
        <x:v>40736</x:v>
      </x:c>
      <x:c r="K2706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7">
      <x:c r="A2707" t="str">
        <x:v>Windows Storage Server 2008 Embedded</x:v>
      </x:c>
      <x:c r="B2707" t="str">
        <x:v>Standard</x:v>
      </x:c>
      <x:c r="C2707" t="str">
        <x:v>Original Release</x:v>
      </x:c>
      <x:c r="D2707" t="str">
        <x:v>Fixed</x:v>
      </x:c>
      <x:c r="E2707" s="3" t="n">
        <x:v>40013</x:v>
      </x:c>
      <x:c r="F2707" s="3" t="n">
        <x:v>42017</x:v>
      </x:c>
      <x:c r="G2707" s="3" t="n">
        <x:v>43844</x:v>
      </x:c>
      <x:c r="H2707" s="3" t="n">
        <x:v/>
      </x:c>
      <x:c r="I2707" s="3" t="n">
        <x:v>40013</x:v>
      </x:c>
      <x:c r="J2707" s="3" t="n">
        <x:v>40736</x:v>
      </x:c>
      <x:c r="K2707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8">
      <x:c r="A2708" t="str">
        <x:v>Windows Storage Server 2008 Embedded</x:v>
      </x:c>
      <x:c r="B2708" t="str">
        <x:v>Workgroup</x:v>
      </x:c>
      <x:c r="C2708" t="str">
        <x:v>Original Release</x:v>
      </x:c>
      <x:c r="D2708" t="str">
        <x:v>Fixed</x:v>
      </x:c>
      <x:c r="E2708" s="3" t="n">
        <x:v>40013</x:v>
      </x:c>
      <x:c r="F2708" s="3" t="n">
        <x:v>42017</x:v>
      </x:c>
      <x:c r="G2708" s="3" t="n">
        <x:v>43844</x:v>
      </x:c>
      <x:c r="H2708" s="3" t="n">
        <x:v/>
      </x:c>
      <x:c r="I2708" s="3" t="n">
        <x:v>40013</x:v>
      </x:c>
      <x:c r="J2708" s="3" t="n">
        <x:v>40736</x:v>
      </x:c>
      <x:c r="K2708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709">
      <x:c r="A2709" t="str">
        <x:v>Windows Storage Server 2008 R2</x:v>
      </x:c>
      <x:c r="B2709" t="str">
        <x:v>Essentials</x:v>
      </x:c>
      <x:c r="C2709" t="str">
        <x:v>Original Release</x:v>
      </x:c>
      <x:c r="D2709" t="str">
        <x:v>Fixed</x:v>
      </x:c>
      <x:c r="E2709" s="3" t="n">
        <x:v>40532</x:v>
      </x:c>
      <x:c r="F2709" s="3" t="n">
        <x:v>42017</x:v>
      </x:c>
      <x:c r="G2709" s="3" t="n">
        <x:v>43844</x:v>
      </x:c>
      <x:c r="H2709" s="3" t="n">
        <x:v/>
      </x:c>
      <x:c r="I2709" s="3" t="n">
        <x:v>40532</x:v>
      </x:c>
      <x:c r="J2709" s="3" t="n">
        <x:v>41373</x:v>
      </x:c>
      <x:c r="K2709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710">
      <x:c r="A2710" t="str">
        <x:v>Windows Storage Server 2008 R2</x:v>
      </x:c>
      <x:c r="B2710" t="str">
        <x:v>Essentials</x:v>
      </x:c>
      <x:c r="C2710" t="str">
        <x:v>Service Pack 1</x:v>
      </x:c>
      <x:c r="D2710" t="str">
        <x:v>Fixed</x:v>
      </x:c>
      <x:c r="E2710" s="3" t="n">
        <x:v>40532</x:v>
      </x:c>
      <x:c r="F2710" s="3" t="n">
        <x:v>42017</x:v>
      </x:c>
      <x:c r="G2710" s="3" t="n">
        <x:v>43844</x:v>
      </x:c>
      <x:c r="H2710" s="3" t="n">
        <x:v/>
      </x:c>
      <x:c r="I2710" s="3" t="n">
        <x:v>40596</x:v>
      </x:c>
      <x:c r="J2710" s="3" t="n">
        <x:v>43844</x:v>
      </x:c>
      <x:c r="K2710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711">
      <x:c r="A2711" t="str">
        <x:v>Windows Storage Server 2008 R2</x:v>
      </x:c>
      <x:c r="B2711" t="str">
        <x:v>Standard</x:v>
      </x:c>
      <x:c r="C2711" t="str">
        <x:v>Original Release</x:v>
      </x:c>
      <x:c r="D2711" t="str">
        <x:v>Fixed</x:v>
      </x:c>
      <x:c r="E2711" s="3" t="n">
        <x:v>40532</x:v>
      </x:c>
      <x:c r="F2711" s="3" t="n">
        <x:v>42017</x:v>
      </x:c>
      <x:c r="G2711" s="3" t="n">
        <x:v>43844</x:v>
      </x:c>
      <x:c r="H2711" s="3" t="n">
        <x:v/>
      </x:c>
      <x:c r="I2711" s="3" t="n">
        <x:v>40532</x:v>
      </x:c>
      <x:c r="J2711" s="3" t="n">
        <x:v>41373</x:v>
      </x:c>
      <x:c r="K2711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712">
      <x:c r="A2712" t="str">
        <x:v>Windows Storage Server 2008 R2</x:v>
      </x:c>
      <x:c r="B2712" t="str">
        <x:v>Standard</x:v>
      </x:c>
      <x:c r="C2712" t="str">
        <x:v>Service Pack 1</x:v>
      </x:c>
      <x:c r="D2712" t="str">
        <x:v>Fixed</x:v>
      </x:c>
      <x:c r="E2712" s="3" t="n">
        <x:v>40532</x:v>
      </x:c>
      <x:c r="F2712" s="3" t="n">
        <x:v>42017</x:v>
      </x:c>
      <x:c r="G2712" s="3" t="n">
        <x:v>43844</x:v>
      </x:c>
      <x:c r="H2712" s="3" t="n">
        <x:v/>
      </x:c>
      <x:c r="I2712" s="3" t="n">
        <x:v>40596</x:v>
      </x:c>
      <x:c r="J2712" s="3" t="n">
        <x:v>43844</x:v>
      </x:c>
      <x:c r="K2712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713">
      <x:c r="A2713" t="str">
        <x:v>Windows Storage Server 2012</x:v>
      </x:c>
      <x:c r="B2713" t="str">
        <x:v>Standard</x:v>
      </x:c>
      <x:c r="C2713" t="str">
        <x:v/>
      </x:c>
      <x:c r="D2713" t="str">
        <x:v>Fixed</x:v>
      </x:c>
      <x:c r="E2713" s="3" t="n">
        <x:v>41212</x:v>
      </x:c>
      <x:c r="F2713" s="3" t="n">
        <x:v>43382</x:v>
      </x:c>
      <x:c r="G2713" s="3" t="n">
        <x:v>45209</x:v>
      </x:c>
      <x:c r="H2713" s="3" t="n">
        <x:v/>
      </x:c>
      <x:c r="I2713" s="3" t="n">
        <x:v/>
      </x:c>
      <x:c r="J2713" s="3" t="n">
        <x:v/>
      </x:c>
      <x:c r="K2713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714">
      <x:c r="A2714" t="str">
        <x:v>Windows Storage Server 2012</x:v>
      </x:c>
      <x:c r="B2714" t="str">
        <x:v>Workgroup</x:v>
      </x:c>
      <x:c r="C2714" t="str">
        <x:v/>
      </x:c>
      <x:c r="D2714" t="str">
        <x:v>Fixed</x:v>
      </x:c>
      <x:c r="E2714" s="3" t="n">
        <x:v>41212</x:v>
      </x:c>
      <x:c r="F2714" s="3" t="n">
        <x:v>43382</x:v>
      </x:c>
      <x:c r="G2714" s="3" t="n">
        <x:v>45209</x:v>
      </x:c>
      <x:c r="H2714" s="3" t="n">
        <x:v/>
      </x:c>
      <x:c r="I2714" s="3" t="n">
        <x:v/>
      </x:c>
      <x:c r="J2714" s="3" t="n">
        <x:v/>
      </x:c>
      <x:c r="K2714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715">
      <x:c r="A2715" t="str">
        <x:v>Windows Storage Server 2012 R2</x:v>
      </x:c>
      <x:c r="B2715" t="str">
        <x:v>Standard</x:v>
      </x:c>
      <x:c r="C2715" t="str">
        <x:v/>
      </x:c>
      <x:c r="D2715" t="str">
        <x:v>Fixed</x:v>
      </x:c>
      <x:c r="E2715" s="3" t="n">
        <x:v>41603</x:v>
      </x:c>
      <x:c r="F2715" s="3" t="n">
        <x:v>43382</x:v>
      </x:c>
      <x:c r="G2715" s="3" t="n">
        <x:v>45209</x:v>
      </x:c>
      <x:c r="H2715" s="3" t="n">
        <x:v/>
      </x:c>
      <x:c r="I2715" s="3" t="n">
        <x:v/>
      </x:c>
      <x:c r="J2715" s="3" t="n">
        <x:v/>
      </x:c>
      <x:c r="K2715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716">
      <x:c r="A2716" t="str">
        <x:v>Windows Storage Server 2012 R2</x:v>
      </x:c>
      <x:c r="B2716" t="str">
        <x:v>Workgroup</x:v>
      </x:c>
      <x:c r="C2716" t="str">
        <x:v/>
      </x:c>
      <x:c r="D2716" t="str">
        <x:v>Fixed</x:v>
      </x:c>
      <x:c r="E2716" s="3" t="n">
        <x:v>41603</x:v>
      </x:c>
      <x:c r="F2716" s="3" t="n">
        <x:v>43382</x:v>
      </x:c>
      <x:c r="G2716" s="3" t="n">
        <x:v>45209</x:v>
      </x:c>
      <x:c r="H2716" s="3" t="n">
        <x:v/>
      </x:c>
      <x:c r="I2716" s="3" t="n">
        <x:v/>
      </x:c>
      <x:c r="J2716" s="3" t="n">
        <x:v/>
      </x:c>
      <x:c r="K2716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717">
      <x:c r="A2717" t="str">
        <x:v>Windows Storage Server 2016</x:v>
      </x:c>
      <x:c r="B2717" t="str">
        <x:v>Standard</x:v>
      </x:c>
      <x:c r="C2717" t="str">
        <x:v/>
      </x:c>
      <x:c r="D2717" t="str">
        <x:v>Fixed</x:v>
      </x:c>
      <x:c r="E2717" s="3" t="n">
        <x:v>42658</x:v>
      </x:c>
      <x:c r="F2717" s="3" t="n">
        <x:v>44572</x:v>
      </x:c>
      <x:c r="G2717" s="3" t="n">
        <x:v>46399</x:v>
      </x:c>
      <x:c r="H2717" s="3" t="n">
        <x:v/>
      </x:c>
      <x:c r="I2717" s="3" t="n">
        <x:v/>
      </x:c>
      <x:c r="J2717" s="3" t="n">
        <x:v/>
      </x:c>
      <x:c r="K2717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2718">
      <x:c r="A2718" t="str">
        <x:v>Windows Storage Server 2016</x:v>
      </x:c>
      <x:c r="B2718" t="str">
        <x:v>Workgroup</x:v>
      </x:c>
      <x:c r="C2718" t="str">
        <x:v/>
      </x:c>
      <x:c r="D2718" t="str">
        <x:v>Fixed</x:v>
      </x:c>
      <x:c r="E2718" s="3" t="n">
        <x:v>42658</x:v>
      </x:c>
      <x:c r="F2718" s="3" t="n">
        <x:v>44572</x:v>
      </x:c>
      <x:c r="G2718" s="3" t="n">
        <x:v>46399</x:v>
      </x:c>
      <x:c r="H2718" s="3" t="n">
        <x:v/>
      </x:c>
      <x:c r="I2718" s="3" t="n">
        <x:v/>
      </x:c>
      <x:c r="J2718" s="3" t="n">
        <x:v/>
      </x:c>
      <x:c r="K2718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2719">
      <x:c r="A2719" t="str">
        <x:v>Windows Thin PC</x:v>
      </x:c>
      <x:c r="B2719" t="str">
        <x:v/>
      </x:c>
      <x:c r="C2719" t="str">
        <x:v/>
      </x:c>
      <x:c r="D2719" t="str">
        <x:v>Fixed</x:v>
      </x:c>
      <x:c r="E2719" s="3" t="n">
        <x:v>40725</x:v>
      </x:c>
      <x:c r="F2719" s="3" t="n">
        <x:v>42654</x:v>
      </x:c>
      <x:c r="G2719" s="3" t="n">
        <x:v>44481</x:v>
      </x:c>
      <x:c r="H2719" s="3" t="n">
        <x:v/>
      </x:c>
      <x:c r="I2719" s="3" t="n">
        <x:v/>
      </x:c>
      <x:c r="J2719" s="3" t="n">
        <x:v/>
      </x:c>
      <x:c r="K2719" t="str">
        <x:f>=HYPERLINK("https://learn.microsoft.com/lifecycle/products/windows-thin-pc?branch=live", "https://learn.microsoft.com/lifecycle/products/windows-thin-pc?branch=live")</x:f>
        <x:v>https://learn.microsoft.com/lifecycle/products/windows-thin-pc?branch=live</x:v>
      </x:c>
    </x:row>
    <x:row r="2720">
      <x:c r="A2720" t="str">
        <x:v>Windows Vista</x:v>
      </x:c>
      <x:c r="B2720" t="str">
        <x:v>Business</x:v>
      </x:c>
      <x:c r="C2720" t="str">
        <x:v>Original Release</x:v>
      </x:c>
      <x:c r="D2720" t="str">
        <x:v>Fixed</x:v>
      </x:c>
      <x:c r="E2720" s="3" t="n">
        <x:v>39107</x:v>
      </x:c>
      <x:c r="F2720" s="3" t="n">
        <x:v>41009</x:v>
      </x:c>
      <x:c r="G2720" s="3" t="n">
        <x:v>42836</x:v>
      </x:c>
      <x:c r="H2720" s="3" t="n">
        <x:v/>
      </x:c>
      <x:c r="I2720" s="3" t="n">
        <x:v>39107</x:v>
      </x:c>
      <x:c r="J2720" s="3" t="n">
        <x:v>40281</x:v>
      </x:c>
      <x:c r="K272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1">
      <x:c r="A2721" t="str">
        <x:v>Windows Vista</x:v>
      </x:c>
      <x:c r="B2721" t="str">
        <x:v>Business</x:v>
      </x:c>
      <x:c r="C2721" t="str">
        <x:v>Service Pack 1</x:v>
      </x:c>
      <x:c r="D2721" t="str">
        <x:v>Fixed</x:v>
      </x:c>
      <x:c r="E2721" s="3" t="n">
        <x:v>39107</x:v>
      </x:c>
      <x:c r="F2721" s="3" t="n">
        <x:v>41009</x:v>
      </x:c>
      <x:c r="G2721" s="3" t="n">
        <x:v>42836</x:v>
      </x:c>
      <x:c r="H2721" s="3" t="n">
        <x:v/>
      </x:c>
      <x:c r="I2721" s="3" t="n">
        <x:v>39482</x:v>
      </x:c>
      <x:c r="J2721" s="3" t="n">
        <x:v>40736</x:v>
      </x:c>
      <x:c r="K272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2">
      <x:c r="A2722" t="str">
        <x:v>Windows Vista</x:v>
      </x:c>
      <x:c r="B2722" t="str">
        <x:v>Business</x:v>
      </x:c>
      <x:c r="C2722" t="str">
        <x:v>Service Pack 2</x:v>
      </x:c>
      <x:c r="D2722" t="str">
        <x:v>Fixed</x:v>
      </x:c>
      <x:c r="E2722" s="3" t="n">
        <x:v>39107</x:v>
      </x:c>
      <x:c r="F2722" s="3" t="n">
        <x:v>41009</x:v>
      </x:c>
      <x:c r="G2722" s="3" t="n">
        <x:v>42836</x:v>
      </x:c>
      <x:c r="H2722" s="3" t="n">
        <x:v/>
      </x:c>
      <x:c r="I2722" s="3" t="n">
        <x:v>39932</x:v>
      </x:c>
      <x:c r="J2722" s="3" t="n">
        <x:v>42836</x:v>
      </x:c>
      <x:c r="K272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3">
      <x:c r="A2723" t="str">
        <x:v>Windows Vista</x:v>
      </x:c>
      <x:c r="B2723" t="str">
        <x:v>Business N</x:v>
      </x:c>
      <x:c r="C2723" t="str">
        <x:v>Original Release</x:v>
      </x:c>
      <x:c r="D2723" t="str">
        <x:v>Fixed</x:v>
      </x:c>
      <x:c r="E2723" s="3" t="n">
        <x:v>39107</x:v>
      </x:c>
      <x:c r="F2723" s="3" t="n">
        <x:v>41009</x:v>
      </x:c>
      <x:c r="G2723" s="3" t="n">
        <x:v>42836</x:v>
      </x:c>
      <x:c r="H2723" s="3" t="n">
        <x:v/>
      </x:c>
      <x:c r="I2723" s="3" t="n">
        <x:v>39107</x:v>
      </x:c>
      <x:c r="J2723" s="3" t="n">
        <x:v>40281</x:v>
      </x:c>
      <x:c r="K272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4">
      <x:c r="A2724" t="str">
        <x:v>Windows Vista</x:v>
      </x:c>
      <x:c r="B2724" t="str">
        <x:v>Business N</x:v>
      </x:c>
      <x:c r="C2724" t="str">
        <x:v>Service Pack 1</x:v>
      </x:c>
      <x:c r="D2724" t="str">
        <x:v>Fixed</x:v>
      </x:c>
      <x:c r="E2724" s="3" t="n">
        <x:v>39107</x:v>
      </x:c>
      <x:c r="F2724" s="3" t="n">
        <x:v>41009</x:v>
      </x:c>
      <x:c r="G2724" s="3" t="n">
        <x:v>42836</x:v>
      </x:c>
      <x:c r="H2724" s="3" t="n">
        <x:v/>
      </x:c>
      <x:c r="I2724" s="3" t="n">
        <x:v>39482</x:v>
      </x:c>
      <x:c r="J2724" s="3" t="n">
        <x:v>40736</x:v>
      </x:c>
      <x:c r="K272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5">
      <x:c r="A2725" t="str">
        <x:v>Windows Vista</x:v>
      </x:c>
      <x:c r="B2725" t="str">
        <x:v>Business N</x:v>
      </x:c>
      <x:c r="C2725" t="str">
        <x:v>Service Pack 2</x:v>
      </x:c>
      <x:c r="D2725" t="str">
        <x:v>Fixed</x:v>
      </x:c>
      <x:c r="E2725" s="3" t="n">
        <x:v>39107</x:v>
      </x:c>
      <x:c r="F2725" s="3" t="n">
        <x:v>41009</x:v>
      </x:c>
      <x:c r="G2725" s="3" t="n">
        <x:v>42836</x:v>
      </x:c>
      <x:c r="H2725" s="3" t="n">
        <x:v/>
      </x:c>
      <x:c r="I2725" s="3" t="n">
        <x:v>39932</x:v>
      </x:c>
      <x:c r="J2725" s="3" t="n">
        <x:v>42836</x:v>
      </x:c>
      <x:c r="K272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6">
      <x:c r="A2726" t="str">
        <x:v>Windows Vista</x:v>
      </x:c>
      <x:c r="B2726" t="str">
        <x:v>Business N 64-bit</x:v>
      </x:c>
      <x:c r="C2726" t="str">
        <x:v>Original Release</x:v>
      </x:c>
      <x:c r="D2726" t="str">
        <x:v>Fixed</x:v>
      </x:c>
      <x:c r="E2726" s="3" t="n">
        <x:v>39107</x:v>
      </x:c>
      <x:c r="F2726" s="3" t="n">
        <x:v>41009</x:v>
      </x:c>
      <x:c r="G2726" s="3" t="n">
        <x:v>42836</x:v>
      </x:c>
      <x:c r="H2726" s="3" t="n">
        <x:v/>
      </x:c>
      <x:c r="I2726" s="3" t="n">
        <x:v>39107</x:v>
      </x:c>
      <x:c r="J2726" s="3" t="n">
        <x:v>40281</x:v>
      </x:c>
      <x:c r="K272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7">
      <x:c r="A2727" t="str">
        <x:v>Windows Vista</x:v>
      </x:c>
      <x:c r="B2727" t="str">
        <x:v>Business N 64-bit</x:v>
      </x:c>
      <x:c r="C2727" t="str">
        <x:v>Service Pack 1</x:v>
      </x:c>
      <x:c r="D2727" t="str">
        <x:v>Fixed</x:v>
      </x:c>
      <x:c r="E2727" s="3" t="n">
        <x:v>39107</x:v>
      </x:c>
      <x:c r="F2727" s="3" t="n">
        <x:v>41009</x:v>
      </x:c>
      <x:c r="G2727" s="3" t="n">
        <x:v>42836</x:v>
      </x:c>
      <x:c r="H2727" s="3" t="n">
        <x:v/>
      </x:c>
      <x:c r="I2727" s="3" t="n">
        <x:v>39482</x:v>
      </x:c>
      <x:c r="J2727" s="3" t="n">
        <x:v>40736</x:v>
      </x:c>
      <x:c r="K272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8">
      <x:c r="A2728" t="str">
        <x:v>Windows Vista</x:v>
      </x:c>
      <x:c r="B2728" t="str">
        <x:v>Business N 64-bit</x:v>
      </x:c>
      <x:c r="C2728" t="str">
        <x:v>Service Pack 2</x:v>
      </x:c>
      <x:c r="D2728" t="str">
        <x:v>Fixed</x:v>
      </x:c>
      <x:c r="E2728" s="3" t="n">
        <x:v>39107</x:v>
      </x:c>
      <x:c r="F2728" s="3" t="n">
        <x:v>41009</x:v>
      </x:c>
      <x:c r="G2728" s="3" t="n">
        <x:v>42836</x:v>
      </x:c>
      <x:c r="H2728" s="3" t="n">
        <x:v/>
      </x:c>
      <x:c r="I2728" s="3" t="n">
        <x:v>39932</x:v>
      </x:c>
      <x:c r="J2728" s="3" t="n">
        <x:v>42836</x:v>
      </x:c>
      <x:c r="K272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9">
      <x:c r="A2729" t="str">
        <x:v>Windows Vista</x:v>
      </x:c>
      <x:c r="B2729" t="str">
        <x:v>Enterprise</x:v>
      </x:c>
      <x:c r="C2729" t="str">
        <x:v>Original Release</x:v>
      </x:c>
      <x:c r="D2729" t="str">
        <x:v>Fixed</x:v>
      </x:c>
      <x:c r="E2729" s="3" t="n">
        <x:v>39107</x:v>
      </x:c>
      <x:c r="F2729" s="3" t="n">
        <x:v>41009</x:v>
      </x:c>
      <x:c r="G2729" s="3" t="n">
        <x:v>42836</x:v>
      </x:c>
      <x:c r="H2729" s="3" t="n">
        <x:v/>
      </x:c>
      <x:c r="I2729" s="3" t="n">
        <x:v>39107</x:v>
      </x:c>
      <x:c r="J2729" s="3" t="n">
        <x:v>40281</x:v>
      </x:c>
      <x:c r="K272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0">
      <x:c r="A2730" t="str">
        <x:v>Windows Vista</x:v>
      </x:c>
      <x:c r="B2730" t="str">
        <x:v>Enterprise</x:v>
      </x:c>
      <x:c r="C2730" t="str">
        <x:v>Service Pack 1</x:v>
      </x:c>
      <x:c r="D2730" t="str">
        <x:v>Fixed</x:v>
      </x:c>
      <x:c r="E2730" s="3" t="n">
        <x:v>39107</x:v>
      </x:c>
      <x:c r="F2730" s="3" t="n">
        <x:v>41009</x:v>
      </x:c>
      <x:c r="G2730" s="3" t="n">
        <x:v>42836</x:v>
      </x:c>
      <x:c r="H2730" s="3" t="n">
        <x:v/>
      </x:c>
      <x:c r="I2730" s="3" t="n">
        <x:v>39482</x:v>
      </x:c>
      <x:c r="J2730" s="3" t="n">
        <x:v>40736</x:v>
      </x:c>
      <x:c r="K273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1">
      <x:c r="A2731" t="str">
        <x:v>Windows Vista</x:v>
      </x:c>
      <x:c r="B2731" t="str">
        <x:v>Enterprise</x:v>
      </x:c>
      <x:c r="C2731" t="str">
        <x:v>Service Pack 2</x:v>
      </x:c>
      <x:c r="D2731" t="str">
        <x:v>Fixed</x:v>
      </x:c>
      <x:c r="E2731" s="3" t="n">
        <x:v>39107</x:v>
      </x:c>
      <x:c r="F2731" s="3" t="n">
        <x:v>41009</x:v>
      </x:c>
      <x:c r="G2731" s="3" t="n">
        <x:v>42836</x:v>
      </x:c>
      <x:c r="H2731" s="3" t="n">
        <x:v/>
      </x:c>
      <x:c r="I2731" s="3" t="n">
        <x:v>39932</x:v>
      </x:c>
      <x:c r="J2731" s="3" t="n">
        <x:v>42836</x:v>
      </x:c>
      <x:c r="K273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2">
      <x:c r="A2732" t="str">
        <x:v>Windows Vista</x:v>
      </x:c>
      <x:c r="B2732" t="str">
        <x:v>Enterprise (64-bit)</x:v>
      </x:c>
      <x:c r="C2732" t="str">
        <x:v>Original Release</x:v>
      </x:c>
      <x:c r="D2732" t="str">
        <x:v>Fixed</x:v>
      </x:c>
      <x:c r="E2732" s="3" t="n">
        <x:v>39107</x:v>
      </x:c>
      <x:c r="F2732" s="3" t="n">
        <x:v>41009</x:v>
      </x:c>
      <x:c r="G2732" s="3" t="n">
        <x:v>42836</x:v>
      </x:c>
      <x:c r="H2732" s="3" t="n">
        <x:v/>
      </x:c>
      <x:c r="I2732" s="3" t="n">
        <x:v>39107</x:v>
      </x:c>
      <x:c r="J2732" s="3" t="n">
        <x:v>40281</x:v>
      </x:c>
      <x:c r="K273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3">
      <x:c r="A2733" t="str">
        <x:v>Windows Vista</x:v>
      </x:c>
      <x:c r="B2733" t="str">
        <x:v>Enterprise (64-bit)</x:v>
      </x:c>
      <x:c r="C2733" t="str">
        <x:v>Service Pack 1</x:v>
      </x:c>
      <x:c r="D2733" t="str">
        <x:v>Fixed</x:v>
      </x:c>
      <x:c r="E2733" s="3" t="n">
        <x:v>39107</x:v>
      </x:c>
      <x:c r="F2733" s="3" t="n">
        <x:v>41009</x:v>
      </x:c>
      <x:c r="G2733" s="3" t="n">
        <x:v>42836</x:v>
      </x:c>
      <x:c r="H2733" s="3" t="n">
        <x:v/>
      </x:c>
      <x:c r="I2733" s="3" t="n">
        <x:v>39482</x:v>
      </x:c>
      <x:c r="J2733" s="3" t="n">
        <x:v>40736</x:v>
      </x:c>
      <x:c r="K273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4">
      <x:c r="A2734" t="str">
        <x:v>Windows Vista</x:v>
      </x:c>
      <x:c r="B2734" t="str">
        <x:v>Enterprise (64-bit)</x:v>
      </x:c>
      <x:c r="C2734" t="str">
        <x:v>Service Pack 2</x:v>
      </x:c>
      <x:c r="D2734" t="str">
        <x:v>Fixed</x:v>
      </x:c>
      <x:c r="E2734" s="3" t="n">
        <x:v>39107</x:v>
      </x:c>
      <x:c r="F2734" s="3" t="n">
        <x:v>41009</x:v>
      </x:c>
      <x:c r="G2734" s="3" t="n">
        <x:v>42836</x:v>
      </x:c>
      <x:c r="H2734" s="3" t="n">
        <x:v/>
      </x:c>
      <x:c r="I2734" s="3" t="n">
        <x:v>39932</x:v>
      </x:c>
      <x:c r="J2734" s="3" t="n">
        <x:v>42836</x:v>
      </x:c>
      <x:c r="K273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5">
      <x:c r="A2735" t="str">
        <x:v>Windows Vista</x:v>
      </x:c>
      <x:c r="B2735" t="str">
        <x:v>Enterprise X64</x:v>
      </x:c>
      <x:c r="C2735" t="str">
        <x:v>Original Release</x:v>
      </x:c>
      <x:c r="D2735" t="str">
        <x:v>Fixed</x:v>
      </x:c>
      <x:c r="E2735" s="3" t="n">
        <x:v>39107</x:v>
      </x:c>
      <x:c r="F2735" s="3" t="n">
        <x:v>41009</x:v>
      </x:c>
      <x:c r="G2735" s="3" t="n">
        <x:v>42836</x:v>
      </x:c>
      <x:c r="H2735" s="3" t="n">
        <x:v/>
      </x:c>
      <x:c r="I2735" s="3" t="n">
        <x:v>39107</x:v>
      </x:c>
      <x:c r="J2735" s="3" t="n">
        <x:v>40281</x:v>
      </x:c>
      <x:c r="K273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6">
      <x:c r="A2736" t="str">
        <x:v>Windows Vista</x:v>
      </x:c>
      <x:c r="B2736" t="str">
        <x:v>Enterprise X64</x:v>
      </x:c>
      <x:c r="C2736" t="str">
        <x:v>Service Pack 1</x:v>
      </x:c>
      <x:c r="D2736" t="str">
        <x:v>Fixed</x:v>
      </x:c>
      <x:c r="E2736" s="3" t="n">
        <x:v>39107</x:v>
      </x:c>
      <x:c r="F2736" s="3" t="n">
        <x:v>41009</x:v>
      </x:c>
      <x:c r="G2736" s="3" t="n">
        <x:v>42836</x:v>
      </x:c>
      <x:c r="H2736" s="3" t="n">
        <x:v/>
      </x:c>
      <x:c r="I2736" s="3" t="n">
        <x:v>39482</x:v>
      </x:c>
      <x:c r="J2736" s="3" t="n">
        <x:v>40736</x:v>
      </x:c>
      <x:c r="K273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7">
      <x:c r="A2737" t="str">
        <x:v>Windows Vista</x:v>
      </x:c>
      <x:c r="B2737" t="str">
        <x:v>Enterprise X64</x:v>
      </x:c>
      <x:c r="C2737" t="str">
        <x:v>Service Pack 2</x:v>
      </x:c>
      <x:c r="D2737" t="str">
        <x:v>Fixed</x:v>
      </x:c>
      <x:c r="E2737" s="3" t="n">
        <x:v>39107</x:v>
      </x:c>
      <x:c r="F2737" s="3" t="n">
        <x:v>41009</x:v>
      </x:c>
      <x:c r="G2737" s="3" t="n">
        <x:v>42836</x:v>
      </x:c>
      <x:c r="H2737" s="3" t="n">
        <x:v/>
      </x:c>
      <x:c r="I2737" s="3" t="n">
        <x:v>39932</x:v>
      </x:c>
      <x:c r="J2737" s="3" t="n">
        <x:v>42836</x:v>
      </x:c>
      <x:c r="K273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8">
      <x:c r="A2738" t="str">
        <x:v>Windows Vista</x:v>
      </x:c>
      <x:c r="B2738" t="str">
        <x:v>Home Basic</x:v>
      </x:c>
      <x:c r="C2738" t="str">
        <x:v>Original Release</x:v>
      </x:c>
      <x:c r="D2738" t="str">
        <x:v>Fixed</x:v>
      </x:c>
      <x:c r="E2738" s="3" t="n">
        <x:v>39107</x:v>
      </x:c>
      <x:c r="F2738" s="3" t="n">
        <x:v>41009</x:v>
      </x:c>
      <x:c r="G2738" s="3" t="n">
        <x:v>42836</x:v>
      </x:c>
      <x:c r="H2738" s="3" t="n">
        <x:v/>
      </x:c>
      <x:c r="I2738" s="3" t="n">
        <x:v>39107</x:v>
      </x:c>
      <x:c r="J2738" s="3" t="n">
        <x:v>40281</x:v>
      </x:c>
      <x:c r="K273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9">
      <x:c r="A2739" t="str">
        <x:v>Windows Vista</x:v>
      </x:c>
      <x:c r="B2739" t="str">
        <x:v>Home Basic</x:v>
      </x:c>
      <x:c r="C2739" t="str">
        <x:v>Service Pack 1</x:v>
      </x:c>
      <x:c r="D2739" t="str">
        <x:v>Fixed</x:v>
      </x:c>
      <x:c r="E2739" s="3" t="n">
        <x:v>39107</x:v>
      </x:c>
      <x:c r="F2739" s="3" t="n">
        <x:v>41009</x:v>
      </x:c>
      <x:c r="G2739" s="3" t="n">
        <x:v>42836</x:v>
      </x:c>
      <x:c r="H2739" s="3" t="n">
        <x:v/>
      </x:c>
      <x:c r="I2739" s="3" t="n">
        <x:v>39482</x:v>
      </x:c>
      <x:c r="J2739" s="3" t="n">
        <x:v>40736</x:v>
      </x:c>
      <x:c r="K273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0">
      <x:c r="A2740" t="str">
        <x:v>Windows Vista</x:v>
      </x:c>
      <x:c r="B2740" t="str">
        <x:v>Home Basic</x:v>
      </x:c>
      <x:c r="C2740" t="str">
        <x:v>Service Pack 2</x:v>
      </x:c>
      <x:c r="D2740" t="str">
        <x:v>Fixed</x:v>
      </x:c>
      <x:c r="E2740" s="3" t="n">
        <x:v>39107</x:v>
      </x:c>
      <x:c r="F2740" s="3" t="n">
        <x:v>41009</x:v>
      </x:c>
      <x:c r="G2740" s="3" t="n">
        <x:v>42836</x:v>
      </x:c>
      <x:c r="H2740" s="3" t="n">
        <x:v/>
      </x:c>
      <x:c r="I2740" s="3" t="n">
        <x:v>39932</x:v>
      </x:c>
      <x:c r="J2740" s="3" t="n">
        <x:v>42836</x:v>
      </x:c>
      <x:c r="K274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1">
      <x:c r="A2741" t="str">
        <x:v>Windows Vista</x:v>
      </x:c>
      <x:c r="B2741" t="str">
        <x:v>Home Basic 64-bit</x:v>
      </x:c>
      <x:c r="C2741" t="str">
        <x:v>Original Release</x:v>
      </x:c>
      <x:c r="D2741" t="str">
        <x:v>Fixed</x:v>
      </x:c>
      <x:c r="E2741" s="3" t="n">
        <x:v>39107</x:v>
      </x:c>
      <x:c r="F2741" s="3" t="n">
        <x:v>41009</x:v>
      </x:c>
      <x:c r="G2741" s="3" t="n">
        <x:v>42836</x:v>
      </x:c>
      <x:c r="H2741" s="3" t="n">
        <x:v/>
      </x:c>
      <x:c r="I2741" s="3" t="n">
        <x:v>39107</x:v>
      </x:c>
      <x:c r="J2741" s="3" t="n">
        <x:v>40281</x:v>
      </x:c>
      <x:c r="K274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2">
      <x:c r="A2742" t="str">
        <x:v>Windows Vista</x:v>
      </x:c>
      <x:c r="B2742" t="str">
        <x:v>Home Basic 64-bit</x:v>
      </x:c>
      <x:c r="C2742" t="str">
        <x:v>Service Pack 1</x:v>
      </x:c>
      <x:c r="D2742" t="str">
        <x:v>Fixed</x:v>
      </x:c>
      <x:c r="E2742" s="3" t="n">
        <x:v>39107</x:v>
      </x:c>
      <x:c r="F2742" s="3" t="n">
        <x:v>41009</x:v>
      </x:c>
      <x:c r="G2742" s="3" t="n">
        <x:v>42836</x:v>
      </x:c>
      <x:c r="H2742" s="3" t="n">
        <x:v/>
      </x:c>
      <x:c r="I2742" s="3" t="n">
        <x:v>39482</x:v>
      </x:c>
      <x:c r="J2742" s="3" t="n">
        <x:v>40736</x:v>
      </x:c>
      <x:c r="K274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3">
      <x:c r="A2743" t="str">
        <x:v>Windows Vista</x:v>
      </x:c>
      <x:c r="B2743" t="str">
        <x:v>Home Basic 64-bit</x:v>
      </x:c>
      <x:c r="C2743" t="str">
        <x:v>Service Pack 2</x:v>
      </x:c>
      <x:c r="D2743" t="str">
        <x:v>Fixed</x:v>
      </x:c>
      <x:c r="E2743" s="3" t="n">
        <x:v>39107</x:v>
      </x:c>
      <x:c r="F2743" s="3" t="n">
        <x:v>41009</x:v>
      </x:c>
      <x:c r="G2743" s="3" t="n">
        <x:v>42836</x:v>
      </x:c>
      <x:c r="H2743" s="3" t="n">
        <x:v/>
      </x:c>
      <x:c r="I2743" s="3" t="n">
        <x:v>39932</x:v>
      </x:c>
      <x:c r="J2743" s="3" t="n">
        <x:v>42836</x:v>
      </x:c>
      <x:c r="K274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4">
      <x:c r="A2744" t="str">
        <x:v>Windows Vista</x:v>
      </x:c>
      <x:c r="B2744" t="str">
        <x:v>Home Basic N</x:v>
      </x:c>
      <x:c r="C2744" t="str">
        <x:v>Original Release</x:v>
      </x:c>
      <x:c r="D2744" t="str">
        <x:v>Fixed</x:v>
      </x:c>
      <x:c r="E2744" s="3" t="n">
        <x:v>39107</x:v>
      </x:c>
      <x:c r="F2744" s="3" t="n">
        <x:v>41009</x:v>
      </x:c>
      <x:c r="G2744" s="3" t="n">
        <x:v>42836</x:v>
      </x:c>
      <x:c r="H2744" s="3" t="n">
        <x:v/>
      </x:c>
      <x:c r="I2744" s="3" t="n">
        <x:v>39107</x:v>
      </x:c>
      <x:c r="J2744" s="3" t="n">
        <x:v>40281</x:v>
      </x:c>
      <x:c r="K274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5">
      <x:c r="A2745" t="str">
        <x:v>Windows Vista</x:v>
      </x:c>
      <x:c r="B2745" t="str">
        <x:v>Home Basic N</x:v>
      </x:c>
      <x:c r="C2745" t="str">
        <x:v>Service Pack 1</x:v>
      </x:c>
      <x:c r="D2745" t="str">
        <x:v>Fixed</x:v>
      </x:c>
      <x:c r="E2745" s="3" t="n">
        <x:v>39107</x:v>
      </x:c>
      <x:c r="F2745" s="3" t="n">
        <x:v>41009</x:v>
      </x:c>
      <x:c r="G2745" s="3" t="n">
        <x:v>42836</x:v>
      </x:c>
      <x:c r="H2745" s="3" t="n">
        <x:v/>
      </x:c>
      <x:c r="I2745" s="3" t="n">
        <x:v>39482</x:v>
      </x:c>
      <x:c r="J2745" s="3" t="n">
        <x:v>40736</x:v>
      </x:c>
      <x:c r="K274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6">
      <x:c r="A2746" t="str">
        <x:v>Windows Vista</x:v>
      </x:c>
      <x:c r="B2746" t="str">
        <x:v>Home Basic N</x:v>
      </x:c>
      <x:c r="C2746" t="str">
        <x:v>Service Pack 2</x:v>
      </x:c>
      <x:c r="D2746" t="str">
        <x:v>Fixed</x:v>
      </x:c>
      <x:c r="E2746" s="3" t="n">
        <x:v>39107</x:v>
      </x:c>
      <x:c r="F2746" s="3" t="n">
        <x:v>41009</x:v>
      </x:c>
      <x:c r="G2746" s="3" t="n">
        <x:v>42836</x:v>
      </x:c>
      <x:c r="H2746" s="3" t="n">
        <x:v/>
      </x:c>
      <x:c r="I2746" s="3" t="n">
        <x:v>39932</x:v>
      </x:c>
      <x:c r="J2746" s="3" t="n">
        <x:v>42836</x:v>
      </x:c>
      <x:c r="K274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7">
      <x:c r="A2747" t="str">
        <x:v>Windows Vista</x:v>
      </x:c>
      <x:c r="B2747" t="str">
        <x:v>Home Basic N 64-bit</x:v>
      </x:c>
      <x:c r="C2747" t="str">
        <x:v>Original Release</x:v>
      </x:c>
      <x:c r="D2747" t="str">
        <x:v>Fixed</x:v>
      </x:c>
      <x:c r="E2747" s="3" t="n">
        <x:v>39107</x:v>
      </x:c>
      <x:c r="F2747" s="3" t="n">
        <x:v>41009</x:v>
      </x:c>
      <x:c r="G2747" s="3" t="n">
        <x:v>42836</x:v>
      </x:c>
      <x:c r="H2747" s="3" t="n">
        <x:v/>
      </x:c>
      <x:c r="I2747" s="3" t="n">
        <x:v>39107</x:v>
      </x:c>
      <x:c r="J2747" s="3" t="n">
        <x:v>40281</x:v>
      </x:c>
      <x:c r="K274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8">
      <x:c r="A2748" t="str">
        <x:v>Windows Vista</x:v>
      </x:c>
      <x:c r="B2748" t="str">
        <x:v>Home Basic N 64-bit</x:v>
      </x:c>
      <x:c r="C2748" t="str">
        <x:v>Service Pack 1</x:v>
      </x:c>
      <x:c r="D2748" t="str">
        <x:v>Fixed</x:v>
      </x:c>
      <x:c r="E2748" s="3" t="n">
        <x:v>39107</x:v>
      </x:c>
      <x:c r="F2748" s="3" t="n">
        <x:v>41009</x:v>
      </x:c>
      <x:c r="G2748" s="3" t="n">
        <x:v>42836</x:v>
      </x:c>
      <x:c r="H2748" s="3" t="n">
        <x:v/>
      </x:c>
      <x:c r="I2748" s="3" t="n">
        <x:v>39482</x:v>
      </x:c>
      <x:c r="J2748" s="3" t="n">
        <x:v>40736</x:v>
      </x:c>
      <x:c r="K274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9">
      <x:c r="A2749" t="str">
        <x:v>Windows Vista</x:v>
      </x:c>
      <x:c r="B2749" t="str">
        <x:v>Home Basic N 64-bit</x:v>
      </x:c>
      <x:c r="C2749" t="str">
        <x:v>Service Pack 2</x:v>
      </x:c>
      <x:c r="D2749" t="str">
        <x:v>Fixed</x:v>
      </x:c>
      <x:c r="E2749" s="3" t="n">
        <x:v>39107</x:v>
      </x:c>
      <x:c r="F2749" s="3" t="n">
        <x:v>41009</x:v>
      </x:c>
      <x:c r="G2749" s="3" t="n">
        <x:v>42836</x:v>
      </x:c>
      <x:c r="H2749" s="3" t="n">
        <x:v/>
      </x:c>
      <x:c r="I2749" s="3" t="n">
        <x:v>39932</x:v>
      </x:c>
      <x:c r="J2749" s="3" t="n">
        <x:v>42836</x:v>
      </x:c>
      <x:c r="K274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0">
      <x:c r="A2750" t="str">
        <x:v>Windows Vista</x:v>
      </x:c>
      <x:c r="B2750" t="str">
        <x:v>Home Premium</x:v>
      </x:c>
      <x:c r="C2750" t="str">
        <x:v>Original Release</x:v>
      </x:c>
      <x:c r="D2750" t="str">
        <x:v>Fixed</x:v>
      </x:c>
      <x:c r="E2750" s="3" t="n">
        <x:v>39107</x:v>
      </x:c>
      <x:c r="F2750" s="3" t="n">
        <x:v>41009</x:v>
      </x:c>
      <x:c r="G2750" s="3" t="n">
        <x:v>42836</x:v>
      </x:c>
      <x:c r="H2750" s="3" t="n">
        <x:v/>
      </x:c>
      <x:c r="I2750" s="3" t="n">
        <x:v>39107</x:v>
      </x:c>
      <x:c r="J2750" s="3" t="n">
        <x:v>40281</x:v>
      </x:c>
      <x:c r="K275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1">
      <x:c r="A2751" t="str">
        <x:v>Windows Vista</x:v>
      </x:c>
      <x:c r="B2751" t="str">
        <x:v>Home Premium</x:v>
      </x:c>
      <x:c r="C2751" t="str">
        <x:v>Service Pack 1</x:v>
      </x:c>
      <x:c r="D2751" t="str">
        <x:v>Fixed</x:v>
      </x:c>
      <x:c r="E2751" s="3" t="n">
        <x:v>39107</x:v>
      </x:c>
      <x:c r="F2751" s="3" t="n">
        <x:v>41009</x:v>
      </x:c>
      <x:c r="G2751" s="3" t="n">
        <x:v>42836</x:v>
      </x:c>
      <x:c r="H2751" s="3" t="n">
        <x:v/>
      </x:c>
      <x:c r="I2751" s="3" t="n">
        <x:v>39482</x:v>
      </x:c>
      <x:c r="J2751" s="3" t="n">
        <x:v>40736</x:v>
      </x:c>
      <x:c r="K275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2">
      <x:c r="A2752" t="str">
        <x:v>Windows Vista</x:v>
      </x:c>
      <x:c r="B2752" t="str">
        <x:v>Home Premium</x:v>
      </x:c>
      <x:c r="C2752" t="str">
        <x:v>Service Pack 2</x:v>
      </x:c>
      <x:c r="D2752" t="str">
        <x:v>Fixed</x:v>
      </x:c>
      <x:c r="E2752" s="3" t="n">
        <x:v>39107</x:v>
      </x:c>
      <x:c r="F2752" s="3" t="n">
        <x:v>41009</x:v>
      </x:c>
      <x:c r="G2752" s="3" t="n">
        <x:v>42836</x:v>
      </x:c>
      <x:c r="H2752" s="3" t="n">
        <x:v/>
      </x:c>
      <x:c r="I2752" s="3" t="n">
        <x:v>39932</x:v>
      </x:c>
      <x:c r="J2752" s="3" t="n">
        <x:v>42836</x:v>
      </x:c>
      <x:c r="K275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3">
      <x:c r="A2753" t="str">
        <x:v>Windows Vista</x:v>
      </x:c>
      <x:c r="B2753" t="str">
        <x:v>Home Premium 64-bit</x:v>
      </x:c>
      <x:c r="C2753" t="str">
        <x:v>Original Release</x:v>
      </x:c>
      <x:c r="D2753" t="str">
        <x:v>Fixed</x:v>
      </x:c>
      <x:c r="E2753" s="3" t="n">
        <x:v>39107</x:v>
      </x:c>
      <x:c r="F2753" s="3" t="n">
        <x:v>41009</x:v>
      </x:c>
      <x:c r="G2753" s="3" t="n">
        <x:v>42836</x:v>
      </x:c>
      <x:c r="H2753" s="3" t="n">
        <x:v/>
      </x:c>
      <x:c r="I2753" s="3" t="n">
        <x:v>39107</x:v>
      </x:c>
      <x:c r="J2753" s="3" t="n">
        <x:v>40281</x:v>
      </x:c>
      <x:c r="K275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4">
      <x:c r="A2754" t="str">
        <x:v>Windows Vista</x:v>
      </x:c>
      <x:c r="B2754" t="str">
        <x:v>Home Premium 64-bit</x:v>
      </x:c>
      <x:c r="C2754" t="str">
        <x:v>Service Pack 1</x:v>
      </x:c>
      <x:c r="D2754" t="str">
        <x:v>Fixed</x:v>
      </x:c>
      <x:c r="E2754" s="3" t="n">
        <x:v>39107</x:v>
      </x:c>
      <x:c r="F2754" s="3" t="n">
        <x:v>41009</x:v>
      </x:c>
      <x:c r="G2754" s="3" t="n">
        <x:v>42836</x:v>
      </x:c>
      <x:c r="H2754" s="3" t="n">
        <x:v/>
      </x:c>
      <x:c r="I2754" s="3" t="n">
        <x:v>39482</x:v>
      </x:c>
      <x:c r="J2754" s="3" t="n">
        <x:v>40736</x:v>
      </x:c>
      <x:c r="K275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5">
      <x:c r="A2755" t="str">
        <x:v>Windows Vista</x:v>
      </x:c>
      <x:c r="B2755" t="str">
        <x:v>Home Premium 64-bit</x:v>
      </x:c>
      <x:c r="C2755" t="str">
        <x:v>Service Pack 2</x:v>
      </x:c>
      <x:c r="D2755" t="str">
        <x:v>Fixed</x:v>
      </x:c>
      <x:c r="E2755" s="3" t="n">
        <x:v>39107</x:v>
      </x:c>
      <x:c r="F2755" s="3" t="n">
        <x:v>41009</x:v>
      </x:c>
      <x:c r="G2755" s="3" t="n">
        <x:v>42836</x:v>
      </x:c>
      <x:c r="H2755" s="3" t="n">
        <x:v/>
      </x:c>
      <x:c r="I2755" s="3" t="n">
        <x:v>39932</x:v>
      </x:c>
      <x:c r="J2755" s="3" t="n">
        <x:v>42836</x:v>
      </x:c>
      <x:c r="K275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6">
      <x:c r="A2756" t="str">
        <x:v>Windows Vista</x:v>
      </x:c>
      <x:c r="B2756" t="str">
        <x:v>Starter</x:v>
      </x:c>
      <x:c r="C2756" t="str">
        <x:v>Original Release</x:v>
      </x:c>
      <x:c r="D2756" t="str">
        <x:v>Fixed</x:v>
      </x:c>
      <x:c r="E2756" s="3" t="n">
        <x:v>39107</x:v>
      </x:c>
      <x:c r="F2756" s="3" t="n">
        <x:v>41009</x:v>
      </x:c>
      <x:c r="G2756" s="3" t="n">
        <x:v>42836</x:v>
      </x:c>
      <x:c r="H2756" s="3" t="n">
        <x:v/>
      </x:c>
      <x:c r="I2756" s="3" t="n">
        <x:v>39107</x:v>
      </x:c>
      <x:c r="J2756" s="3" t="n">
        <x:v>40281</x:v>
      </x:c>
      <x:c r="K275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7">
      <x:c r="A2757" t="str">
        <x:v>Windows Vista</x:v>
      </x:c>
      <x:c r="B2757" t="str">
        <x:v>Starter</x:v>
      </x:c>
      <x:c r="C2757" t="str">
        <x:v>Service Pack 1</x:v>
      </x:c>
      <x:c r="D2757" t="str">
        <x:v>Fixed</x:v>
      </x:c>
      <x:c r="E2757" s="3" t="n">
        <x:v>39107</x:v>
      </x:c>
      <x:c r="F2757" s="3" t="n">
        <x:v>41009</x:v>
      </x:c>
      <x:c r="G2757" s="3" t="n">
        <x:v>42836</x:v>
      </x:c>
      <x:c r="H2757" s="3" t="n">
        <x:v/>
      </x:c>
      <x:c r="I2757" s="3" t="n">
        <x:v>39482</x:v>
      </x:c>
      <x:c r="J2757" s="3" t="n">
        <x:v>40736</x:v>
      </x:c>
      <x:c r="K275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8">
      <x:c r="A2758" t="str">
        <x:v>Windows Vista</x:v>
      </x:c>
      <x:c r="B2758" t="str">
        <x:v>Starter</x:v>
      </x:c>
      <x:c r="C2758" t="str">
        <x:v>Service Pack 2</x:v>
      </x:c>
      <x:c r="D2758" t="str">
        <x:v>Fixed</x:v>
      </x:c>
      <x:c r="E2758" s="3" t="n">
        <x:v>39107</x:v>
      </x:c>
      <x:c r="F2758" s="3" t="n">
        <x:v>41009</x:v>
      </x:c>
      <x:c r="G2758" s="3" t="n">
        <x:v>42836</x:v>
      </x:c>
      <x:c r="H2758" s="3" t="n">
        <x:v/>
      </x:c>
      <x:c r="I2758" s="3" t="n">
        <x:v>39932</x:v>
      </x:c>
      <x:c r="J2758" s="3" t="n">
        <x:v>42836</x:v>
      </x:c>
      <x:c r="K275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9">
      <x:c r="A2759" t="str">
        <x:v>Windows Vista</x:v>
      </x:c>
      <x:c r="B2759" t="str">
        <x:v>Ultimate</x:v>
      </x:c>
      <x:c r="C2759" t="str">
        <x:v>Original Release</x:v>
      </x:c>
      <x:c r="D2759" t="str">
        <x:v>Fixed</x:v>
      </x:c>
      <x:c r="E2759" s="3" t="n">
        <x:v>39107</x:v>
      </x:c>
      <x:c r="F2759" s="3" t="n">
        <x:v>41009</x:v>
      </x:c>
      <x:c r="G2759" s="3" t="n">
        <x:v>42836</x:v>
      </x:c>
      <x:c r="H2759" s="3" t="n">
        <x:v/>
      </x:c>
      <x:c r="I2759" s="3" t="n">
        <x:v>39107</x:v>
      </x:c>
      <x:c r="J2759" s="3" t="n">
        <x:v>40281</x:v>
      </x:c>
      <x:c r="K275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60">
      <x:c r="A2760" t="str">
        <x:v>Windows Vista</x:v>
      </x:c>
      <x:c r="B2760" t="str">
        <x:v>Ultimate</x:v>
      </x:c>
      <x:c r="C2760" t="str">
        <x:v>Service Pack 1</x:v>
      </x:c>
      <x:c r="D2760" t="str">
        <x:v>Fixed</x:v>
      </x:c>
      <x:c r="E2760" s="3" t="n">
        <x:v>39107</x:v>
      </x:c>
      <x:c r="F2760" s="3" t="n">
        <x:v>41009</x:v>
      </x:c>
      <x:c r="G2760" s="3" t="n">
        <x:v>42836</x:v>
      </x:c>
      <x:c r="H2760" s="3" t="n">
        <x:v/>
      </x:c>
      <x:c r="I2760" s="3" t="n">
        <x:v>39482</x:v>
      </x:c>
      <x:c r="J2760" s="3" t="n">
        <x:v>40736</x:v>
      </x:c>
      <x:c r="K276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61">
      <x:c r="A2761" t="str">
        <x:v>Windows Vista</x:v>
      </x:c>
      <x:c r="B2761" t="str">
        <x:v>Ultimate</x:v>
      </x:c>
      <x:c r="C2761" t="str">
        <x:v>Service Pack 2</x:v>
      </x:c>
      <x:c r="D2761" t="str">
        <x:v>Fixed</x:v>
      </x:c>
      <x:c r="E2761" s="3" t="n">
        <x:v>39107</x:v>
      </x:c>
      <x:c r="F2761" s="3" t="n">
        <x:v>41009</x:v>
      </x:c>
      <x:c r="G2761" s="3" t="n">
        <x:v>42836</x:v>
      </x:c>
      <x:c r="H2761" s="3" t="n">
        <x:v/>
      </x:c>
      <x:c r="I2761" s="3" t="n">
        <x:v>39932</x:v>
      </x:c>
      <x:c r="J2761" s="3" t="n">
        <x:v>42836</x:v>
      </x:c>
      <x:c r="K276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62">
      <x:c r="A2762" t="str">
        <x:v>Windows Vista</x:v>
      </x:c>
      <x:c r="B2762" t="str">
        <x:v>Ultimate 64-bit</x:v>
      </x:c>
      <x:c r="C2762" t="str">
        <x:v>Original Release</x:v>
      </x:c>
      <x:c r="D2762" t="str">
        <x:v>Fixed</x:v>
      </x:c>
      <x:c r="E2762" s="3" t="n">
        <x:v>39107</x:v>
      </x:c>
      <x:c r="F2762" s="3" t="n">
        <x:v>41009</x:v>
      </x:c>
      <x:c r="G2762" s="3" t="n">
        <x:v>42836</x:v>
      </x:c>
      <x:c r="H2762" s="3" t="n">
        <x:v/>
      </x:c>
      <x:c r="I2762" s="3" t="n">
        <x:v>39107</x:v>
      </x:c>
      <x:c r="J2762" s="3" t="n">
        <x:v>40281</x:v>
      </x:c>
      <x:c r="K276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63">
      <x:c r="A2763" t="str">
        <x:v>Windows Vista</x:v>
      </x:c>
      <x:c r="B2763" t="str">
        <x:v>Ultimate 64-bit</x:v>
      </x:c>
      <x:c r="C2763" t="str">
        <x:v>Service Pack 1</x:v>
      </x:c>
      <x:c r="D2763" t="str">
        <x:v>Fixed</x:v>
      </x:c>
      <x:c r="E2763" s="3" t="n">
        <x:v>39107</x:v>
      </x:c>
      <x:c r="F2763" s="3" t="n">
        <x:v>41009</x:v>
      </x:c>
      <x:c r="G2763" s="3" t="n">
        <x:v>42836</x:v>
      </x:c>
      <x:c r="H2763" s="3" t="n">
        <x:v/>
      </x:c>
      <x:c r="I2763" s="3" t="n">
        <x:v>39482</x:v>
      </x:c>
      <x:c r="J2763" s="3" t="n">
        <x:v>40736</x:v>
      </x:c>
      <x:c r="K276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64">
      <x:c r="A2764" t="str">
        <x:v>Windows Vista</x:v>
      </x:c>
      <x:c r="B2764" t="str">
        <x:v>Ultimate 64-bit</x:v>
      </x:c>
      <x:c r="C2764" t="str">
        <x:v>Service Pack 2</x:v>
      </x:c>
      <x:c r="D2764" t="str">
        <x:v>Fixed</x:v>
      </x:c>
      <x:c r="E2764" s="3" t="n">
        <x:v>39107</x:v>
      </x:c>
      <x:c r="F2764" s="3" t="n">
        <x:v>41009</x:v>
      </x:c>
      <x:c r="G2764" s="3" t="n">
        <x:v>42836</x:v>
      </x:c>
      <x:c r="H2764" s="3" t="n">
        <x:v/>
      </x:c>
      <x:c r="I2764" s="3" t="n">
        <x:v>39932</x:v>
      </x:c>
      <x:c r="J2764" s="3" t="n">
        <x:v>42836</x:v>
      </x:c>
      <x:c r="K276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65">
      <x:c r="A2765" t="str">
        <x:v>Windows Web Server 2008</x:v>
      </x:c>
      <x:c r="B2765" t="str">
        <x:v>Standard</x:v>
      </x:c>
      <x:c r="C2765" t="str">
        <x:v>Original Release</x:v>
      </x:c>
      <x:c r="D2765" t="str">
        <x:v>Fixed</x:v>
      </x:c>
      <x:c r="E2765" s="3" t="n">
        <x:v>39574</x:v>
      </x:c>
      <x:c r="F2765" s="3" t="n">
        <x:v>42017</x:v>
      </x:c>
      <x:c r="G2765" s="3" t="n">
        <x:v>43844</x:v>
      </x:c>
      <x:c r="H2765" s="3" t="n">
        <x:v/>
      </x:c>
      <x:c r="I2765" s="3" t="n">
        <x:v>39574</x:v>
      </x:c>
      <x:c r="J2765" s="3" t="n">
        <x:v>43291</x:v>
      </x:c>
      <x:c r="K2765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66">
      <x:c r="A2766" t="str">
        <x:v>Windows Web Server 2008</x:v>
      </x:c>
      <x:c r="B2766" t="str">
        <x:v>Standard</x:v>
      </x:c>
      <x:c r="C2766" t="str">
        <x:v>Service Pack 1</x:v>
      </x:c>
      <x:c r="D2766" t="str">
        <x:v>Fixed</x:v>
      </x:c>
      <x:c r="E2766" s="3" t="n">
        <x:v>39574</x:v>
      </x:c>
      <x:c r="F2766" s="3" t="n">
        <x:v>42017</x:v>
      </x:c>
      <x:c r="G2766" s="3" t="n">
        <x:v>43844</x:v>
      </x:c>
      <x:c r="H2766" s="3" t="n">
        <x:v/>
      </x:c>
      <x:c r="I2766" s="3" t="n">
        <x:v>39932</x:v>
      </x:c>
      <x:c r="J2766" s="3" t="n">
        <x:v>40736</x:v>
      </x:c>
      <x:c r="K2766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67">
      <x:c r="A2767" t="str">
        <x:v>Windows Web Server 2008</x:v>
      </x:c>
      <x:c r="B2767" t="str">
        <x:v>Standard</x:v>
      </x:c>
      <x:c r="C2767" t="str">
        <x:v>Service Pack 2</x:v>
      </x:c>
      <x:c r="D2767" t="str">
        <x:v>Fixed</x:v>
      </x:c>
      <x:c r="E2767" s="3" t="n">
        <x:v>39574</x:v>
      </x:c>
      <x:c r="F2767" s="3" t="n">
        <x:v>42017</x:v>
      </x:c>
      <x:c r="G2767" s="3" t="n">
        <x:v>43844</x:v>
      </x:c>
      <x:c r="H2767" s="3" t="n">
        <x:v/>
      </x:c>
      <x:c r="I2767" s="3" t="n">
        <x:v>39932</x:v>
      </x:c>
      <x:c r="J2767" s="3" t="n">
        <x:v>43844</x:v>
      </x:c>
      <x:c r="K2767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68">
      <x:c r="A2768" t="str">
        <x:v>Windows XP</x:v>
      </x:c>
      <x:c r="B2768" t="str">
        <x:v>Home</x:v>
      </x:c>
      <x:c r="C2768" t="str">
        <x:v>Original Release</x:v>
      </x:c>
      <x:c r="D2768" t="str">
        <x:v>Fixed</x:v>
      </x:c>
      <x:c r="E2768" s="3" t="n">
        <x:v>37256</x:v>
      </x:c>
      <x:c r="F2768" s="3" t="n">
        <x:v>39917</x:v>
      </x:c>
      <x:c r="G2768" s="3" t="n">
        <x:v>41737</x:v>
      </x:c>
      <x:c r="H2768" s="3" t="n">
        <x:v/>
      </x:c>
      <x:c r="I2768" s="3" t="n">
        <x:v>37256</x:v>
      </x:c>
      <x:c r="J2768" s="3" t="n">
        <x:v>38594</x:v>
      </x:c>
      <x:c r="K276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9">
      <x:c r="A2769" t="str">
        <x:v>Windows XP</x:v>
      </x:c>
      <x:c r="B2769" t="str">
        <x:v>Home</x:v>
      </x:c>
      <x:c r="C2769" t="str">
        <x:v>Service Pack 1</x:v>
      </x:c>
      <x:c r="D2769" t="str">
        <x:v>Fixed</x:v>
      </x:c>
      <x:c r="E2769" s="3" t="n">
        <x:v>37256</x:v>
      </x:c>
      <x:c r="F2769" s="3" t="n">
        <x:v>39917</x:v>
      </x:c>
      <x:c r="G2769" s="3" t="n">
        <x:v>41737</x:v>
      </x:c>
      <x:c r="H2769" s="3" t="n">
        <x:v/>
      </x:c>
      <x:c r="I2769" s="3" t="n">
        <x:v>37498</x:v>
      </x:c>
      <x:c r="J2769" s="3" t="n">
        <x:v>39000</x:v>
      </x:c>
      <x:c r="K276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0">
      <x:c r="A2770" t="str">
        <x:v>Windows XP</x:v>
      </x:c>
      <x:c r="B2770" t="str">
        <x:v>Home</x:v>
      </x:c>
      <x:c r="C2770" t="str">
        <x:v>Service Pack 1a</x:v>
      </x:c>
      <x:c r="D2770" t="str">
        <x:v>Fixed</x:v>
      </x:c>
      <x:c r="E2770" s="3" t="n">
        <x:v>37256</x:v>
      </x:c>
      <x:c r="F2770" s="3" t="n">
        <x:v>39917</x:v>
      </x:c>
      <x:c r="G2770" s="3" t="n">
        <x:v>41737</x:v>
      </x:c>
      <x:c r="H2770" s="3" t="n">
        <x:v/>
      </x:c>
      <x:c r="I2770" s="3" t="n">
        <x:v>37655</x:v>
      </x:c>
      <x:c r="J2770" s="3" t="n">
        <x:v>39000</x:v>
      </x:c>
      <x:c r="K277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1">
      <x:c r="A2771" t="str">
        <x:v>Windows XP</x:v>
      </x:c>
      <x:c r="B2771" t="str">
        <x:v>Home</x:v>
      </x:c>
      <x:c r="C2771" t="str">
        <x:v>Service Pack 2</x:v>
      </x:c>
      <x:c r="D2771" t="str">
        <x:v>Fixed</x:v>
      </x:c>
      <x:c r="E2771" s="3" t="n">
        <x:v>37256</x:v>
      </x:c>
      <x:c r="F2771" s="3" t="n">
        <x:v>39917</x:v>
      </x:c>
      <x:c r="G2771" s="3" t="n">
        <x:v>41737</x:v>
      </x:c>
      <x:c r="H2771" s="3" t="n">
        <x:v/>
      </x:c>
      <x:c r="I2771" s="3" t="n">
        <x:v>38247</x:v>
      </x:c>
      <x:c r="J2771" s="3" t="n">
        <x:v>40372</x:v>
      </x:c>
      <x:c r="K277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2">
      <x:c r="A2772" t="str">
        <x:v>Windows XP</x:v>
      </x:c>
      <x:c r="B2772" t="str">
        <x:v>Home</x:v>
      </x:c>
      <x:c r="C2772" t="str">
        <x:v>Service Pack 3</x:v>
      </x:c>
      <x:c r="D2772" t="str">
        <x:v>Fixed</x:v>
      </x:c>
      <x:c r="E2772" s="3" t="n">
        <x:v>37256</x:v>
      </x:c>
      <x:c r="F2772" s="3" t="n">
        <x:v>39917</x:v>
      </x:c>
      <x:c r="G2772" s="3" t="n">
        <x:v>41737</x:v>
      </x:c>
      <x:c r="H2772" s="3" t="n">
        <x:v/>
      </x:c>
      <x:c r="I2772" s="3" t="n">
        <x:v>39559</x:v>
      </x:c>
      <x:c r="J2772" s="3" t="n">
        <x:v>41737</x:v>
      </x:c>
      <x:c r="K277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3">
      <x:c r="A2773" t="str">
        <x:v>Windows XP</x:v>
      </x:c>
      <x:c r="B2773" t="str">
        <x:v>Professional</x:v>
      </x:c>
      <x:c r="C2773" t="str">
        <x:v>Original Release</x:v>
      </x:c>
      <x:c r="D2773" t="str">
        <x:v>Fixed</x:v>
      </x:c>
      <x:c r="E2773" s="3" t="n">
        <x:v>37256</x:v>
      </x:c>
      <x:c r="F2773" s="3" t="n">
        <x:v>39917</x:v>
      </x:c>
      <x:c r="G2773" s="3" t="n">
        <x:v>41737</x:v>
      </x:c>
      <x:c r="H2773" s="3" t="n">
        <x:v/>
      </x:c>
      <x:c r="I2773" s="3" t="n">
        <x:v>37256</x:v>
      </x:c>
      <x:c r="J2773" s="3" t="n">
        <x:v>38594</x:v>
      </x:c>
      <x:c r="K277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4">
      <x:c r="A2774" t="str">
        <x:v>Windows XP</x:v>
      </x:c>
      <x:c r="B2774" t="str">
        <x:v>Professional</x:v>
      </x:c>
      <x:c r="C2774" t="str">
        <x:v>Service Pack 1</x:v>
      </x:c>
      <x:c r="D2774" t="str">
        <x:v>Fixed</x:v>
      </x:c>
      <x:c r="E2774" s="3" t="n">
        <x:v>37256</x:v>
      </x:c>
      <x:c r="F2774" s="3" t="n">
        <x:v>39917</x:v>
      </x:c>
      <x:c r="G2774" s="3" t="n">
        <x:v>41737</x:v>
      </x:c>
      <x:c r="H2774" s="3" t="n">
        <x:v/>
      </x:c>
      <x:c r="I2774" s="3" t="n">
        <x:v>37498</x:v>
      </x:c>
      <x:c r="J2774" s="3" t="n">
        <x:v>39000</x:v>
      </x:c>
      <x:c r="K277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5">
      <x:c r="A2775" t="str">
        <x:v>Windows XP</x:v>
      </x:c>
      <x:c r="B2775" t="str">
        <x:v>Professional</x:v>
      </x:c>
      <x:c r="C2775" t="str">
        <x:v>Service Pack 1a</x:v>
      </x:c>
      <x:c r="D2775" t="str">
        <x:v>Fixed</x:v>
      </x:c>
      <x:c r="E2775" s="3" t="n">
        <x:v>37256</x:v>
      </x:c>
      <x:c r="F2775" s="3" t="n">
        <x:v>39917</x:v>
      </x:c>
      <x:c r="G2775" s="3" t="n">
        <x:v>41737</x:v>
      </x:c>
      <x:c r="H2775" s="3" t="n">
        <x:v/>
      </x:c>
      <x:c r="I2775" s="3" t="n">
        <x:v>37655</x:v>
      </x:c>
      <x:c r="J2775" s="3" t="n">
        <x:v>39000</x:v>
      </x:c>
      <x:c r="K277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6">
      <x:c r="A2776" t="str">
        <x:v>Windows XP</x:v>
      </x:c>
      <x:c r="B2776" t="str">
        <x:v>Professional</x:v>
      </x:c>
      <x:c r="C2776" t="str">
        <x:v>Service Pack 2</x:v>
      </x:c>
      <x:c r="D2776" t="str">
        <x:v>Fixed</x:v>
      </x:c>
      <x:c r="E2776" s="3" t="n">
        <x:v>37256</x:v>
      </x:c>
      <x:c r="F2776" s="3" t="n">
        <x:v>39917</x:v>
      </x:c>
      <x:c r="G2776" s="3" t="n">
        <x:v>41737</x:v>
      </x:c>
      <x:c r="H2776" s="3" t="n">
        <x:v/>
      </x:c>
      <x:c r="I2776" s="3" t="n">
        <x:v>38247</x:v>
      </x:c>
      <x:c r="J2776" s="3" t="n">
        <x:v>40372</x:v>
      </x:c>
      <x:c r="K277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7">
      <x:c r="A2777" t="str">
        <x:v>Windows XP</x:v>
      </x:c>
      <x:c r="B2777" t="str">
        <x:v>Professional</x:v>
      </x:c>
      <x:c r="C2777" t="str">
        <x:v>Service Pack 3</x:v>
      </x:c>
      <x:c r="D2777" t="str">
        <x:v>Fixed</x:v>
      </x:c>
      <x:c r="E2777" s="3" t="n">
        <x:v>37256</x:v>
      </x:c>
      <x:c r="F2777" s="3" t="n">
        <x:v>39917</x:v>
      </x:c>
      <x:c r="G2777" s="3" t="n">
        <x:v>41737</x:v>
      </x:c>
      <x:c r="H2777" s="3" t="n">
        <x:v/>
      </x:c>
      <x:c r="I2777" s="3" t="n">
        <x:v>39559</x:v>
      </x:c>
      <x:c r="J2777" s="3" t="n">
        <x:v>41737</x:v>
      </x:c>
      <x:c r="K277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8">
      <x:c r="A2778" t="str">
        <x:v>Windows XP</x:v>
      </x:c>
      <x:c r="B2778" t="str">
        <x:v>Professional for Embedded Systems</x:v>
      </x:c>
      <x:c r="C2778" t="str">
        <x:v>Original Release</x:v>
      </x:c>
      <x:c r="D2778" t="str">
        <x:v>Fixed</x:v>
      </x:c>
      <x:c r="E2778" s="3" t="n">
        <x:v>37256</x:v>
      </x:c>
      <x:c r="F2778" s="3" t="n">
        <x:v>39917</x:v>
      </x:c>
      <x:c r="G2778" s="3" t="n">
        <x:v>41737</x:v>
      </x:c>
      <x:c r="H2778" s="3" t="n">
        <x:v/>
      </x:c>
      <x:c r="I2778" s="3" t="n">
        <x:v>37256</x:v>
      </x:c>
      <x:c r="J2778" s="3" t="n">
        <x:v>38594</x:v>
      </x:c>
      <x:c r="K277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9">
      <x:c r="A2779" t="str">
        <x:v>Windows XP</x:v>
      </x:c>
      <x:c r="B2779" t="str">
        <x:v>Professional for Embedded Systems</x:v>
      </x:c>
      <x:c r="C2779" t="str">
        <x:v>Service Pack 1</x:v>
      </x:c>
      <x:c r="D2779" t="str">
        <x:v>Fixed</x:v>
      </x:c>
      <x:c r="E2779" s="3" t="n">
        <x:v>37256</x:v>
      </x:c>
      <x:c r="F2779" s="3" t="n">
        <x:v>39917</x:v>
      </x:c>
      <x:c r="G2779" s="3" t="n">
        <x:v>41737</x:v>
      </x:c>
      <x:c r="H2779" s="3" t="n">
        <x:v/>
      </x:c>
      <x:c r="I2779" s="3" t="n">
        <x:v>37498</x:v>
      </x:c>
      <x:c r="J2779" s="3" t="n">
        <x:v>39000</x:v>
      </x:c>
      <x:c r="K277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0">
      <x:c r="A2780" t="str">
        <x:v>Windows XP</x:v>
      </x:c>
      <x:c r="B2780" t="str">
        <x:v>Professional for Embedded Systems</x:v>
      </x:c>
      <x:c r="C2780" t="str">
        <x:v>Service Pack 1a</x:v>
      </x:c>
      <x:c r="D2780" t="str">
        <x:v>Fixed</x:v>
      </x:c>
      <x:c r="E2780" s="3" t="n">
        <x:v>37256</x:v>
      </x:c>
      <x:c r="F2780" s="3" t="n">
        <x:v>39917</x:v>
      </x:c>
      <x:c r="G2780" s="3" t="n">
        <x:v>41737</x:v>
      </x:c>
      <x:c r="H2780" s="3" t="n">
        <x:v/>
      </x:c>
      <x:c r="I2780" s="3" t="n">
        <x:v>37655</x:v>
      </x:c>
      <x:c r="J2780" s="3" t="n">
        <x:v>39000</x:v>
      </x:c>
      <x:c r="K278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1">
      <x:c r="A2781" t="str">
        <x:v>Windows XP</x:v>
      </x:c>
      <x:c r="B2781" t="str">
        <x:v>Professional for Embedded Systems</x:v>
      </x:c>
      <x:c r="C2781" t="str">
        <x:v>Service Pack 2</x:v>
      </x:c>
      <x:c r="D2781" t="str">
        <x:v>Fixed</x:v>
      </x:c>
      <x:c r="E2781" s="3" t="n">
        <x:v>37256</x:v>
      </x:c>
      <x:c r="F2781" s="3" t="n">
        <x:v>39917</x:v>
      </x:c>
      <x:c r="G2781" s="3" t="n">
        <x:v>41737</x:v>
      </x:c>
      <x:c r="H2781" s="3" t="n">
        <x:v/>
      </x:c>
      <x:c r="I2781" s="3" t="n">
        <x:v>38247</x:v>
      </x:c>
      <x:c r="J2781" s="3" t="n">
        <x:v>40372</x:v>
      </x:c>
      <x:c r="K278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2">
      <x:c r="A2782" t="str">
        <x:v>Windows XP</x:v>
      </x:c>
      <x:c r="B2782" t="str">
        <x:v>Professional for Embedded Systems</x:v>
      </x:c>
      <x:c r="C2782" t="str">
        <x:v>Service Pack 3</x:v>
      </x:c>
      <x:c r="D2782" t="str">
        <x:v>Fixed</x:v>
      </x:c>
      <x:c r="E2782" s="3" t="n">
        <x:v>37256</x:v>
      </x:c>
      <x:c r="F2782" s="3" t="n">
        <x:v>39917</x:v>
      </x:c>
      <x:c r="G2782" s="3" t="n">
        <x:v>41737</x:v>
      </x:c>
      <x:c r="H2782" s="3" t="n">
        <x:v/>
      </x:c>
      <x:c r="I2782" s="3" t="n">
        <x:v>39559</x:v>
      </x:c>
      <x:c r="J2782" s="3" t="n">
        <x:v>41737</x:v>
      </x:c>
      <x:c r="K278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3">
      <x:c r="A2783" t="str">
        <x:v>Windows XP</x:v>
      </x:c>
      <x:c r="B2783" t="str">
        <x:v>Professional x64</x:v>
      </x:c>
      <x:c r="C2783" t="str">
        <x:v>Original Release</x:v>
      </x:c>
      <x:c r="D2783" t="str">
        <x:v>Fixed</x:v>
      </x:c>
      <x:c r="E2783" s="3" t="n">
        <x:v>37256</x:v>
      </x:c>
      <x:c r="F2783" s="3" t="n">
        <x:v>39917</x:v>
      </x:c>
      <x:c r="G2783" s="3" t="n">
        <x:v>41737</x:v>
      </x:c>
      <x:c r="H2783" s="3" t="n">
        <x:v/>
      </x:c>
      <x:c r="I2783" s="3" t="n">
        <x:v>37256</x:v>
      </x:c>
      <x:c r="J2783" s="3" t="n">
        <x:v>38594</x:v>
      </x:c>
      <x:c r="K278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4">
      <x:c r="A2784" t="str">
        <x:v>Windows XP</x:v>
      </x:c>
      <x:c r="B2784" t="str">
        <x:v>Professional x64</x:v>
      </x:c>
      <x:c r="C2784" t="str">
        <x:v>Service Pack 1</x:v>
      </x:c>
      <x:c r="D2784" t="str">
        <x:v>Fixed</x:v>
      </x:c>
      <x:c r="E2784" s="3" t="n">
        <x:v>37256</x:v>
      </x:c>
      <x:c r="F2784" s="3" t="n">
        <x:v>39917</x:v>
      </x:c>
      <x:c r="G2784" s="3" t="n">
        <x:v>41737</x:v>
      </x:c>
      <x:c r="H2784" s="3" t="n">
        <x:v/>
      </x:c>
      <x:c r="I2784" s="3" t="n">
        <x:v>37498</x:v>
      </x:c>
      <x:c r="J2784" s="3" t="n">
        <x:v>39000</x:v>
      </x:c>
      <x:c r="K278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5">
      <x:c r="A2785" t="str">
        <x:v>Windows XP</x:v>
      </x:c>
      <x:c r="B2785" t="str">
        <x:v>Professional x64</x:v>
      </x:c>
      <x:c r="C2785" t="str">
        <x:v>Service Pack 1a</x:v>
      </x:c>
      <x:c r="D2785" t="str">
        <x:v>Fixed</x:v>
      </x:c>
      <x:c r="E2785" s="3" t="n">
        <x:v>37256</x:v>
      </x:c>
      <x:c r="F2785" s="3" t="n">
        <x:v>39917</x:v>
      </x:c>
      <x:c r="G2785" s="3" t="n">
        <x:v>41737</x:v>
      </x:c>
      <x:c r="H2785" s="3" t="n">
        <x:v/>
      </x:c>
      <x:c r="I2785" s="3" t="n">
        <x:v>37655</x:v>
      </x:c>
      <x:c r="J2785" s="3" t="n">
        <x:v>39000</x:v>
      </x:c>
      <x:c r="K278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6">
      <x:c r="A2786" t="str">
        <x:v>Windows XP</x:v>
      </x:c>
      <x:c r="B2786" t="str">
        <x:v>Professional x64</x:v>
      </x:c>
      <x:c r="C2786" t="str">
        <x:v>Service Pack 2</x:v>
      </x:c>
      <x:c r="D2786" t="str">
        <x:v>Fixed</x:v>
      </x:c>
      <x:c r="E2786" s="3" t="n">
        <x:v>37256</x:v>
      </x:c>
      <x:c r="F2786" s="3" t="n">
        <x:v>39917</x:v>
      </x:c>
      <x:c r="G2786" s="3" t="n">
        <x:v>41737</x:v>
      </x:c>
      <x:c r="H2786" s="3" t="n">
        <x:v/>
      </x:c>
      <x:c r="I2786" s="3" t="n">
        <x:v>38247</x:v>
      </x:c>
      <x:c r="J2786" s="3" t="n">
        <x:v>40372</x:v>
      </x:c>
      <x:c r="K278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7">
      <x:c r="A2787" t="str">
        <x:v>Windows XP</x:v>
      </x:c>
      <x:c r="B2787" t="str">
        <x:v>Professional x64</x:v>
      </x:c>
      <x:c r="C2787" t="str">
        <x:v>Service Pack 3</x:v>
      </x:c>
      <x:c r="D2787" t="str">
        <x:v>Fixed</x:v>
      </x:c>
      <x:c r="E2787" s="3" t="n">
        <x:v>37256</x:v>
      </x:c>
      <x:c r="F2787" s="3" t="n">
        <x:v>39917</x:v>
      </x:c>
      <x:c r="G2787" s="3" t="n">
        <x:v>41737</x:v>
      </x:c>
      <x:c r="H2787" s="3" t="n">
        <x:v/>
      </x:c>
      <x:c r="I2787" s="3" t="n">
        <x:v>39559</x:v>
      </x:c>
      <x:c r="J2787" s="3" t="n">
        <x:v>41737</x:v>
      </x:c>
      <x:c r="K278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8">
      <x:c r="A2788" t="str">
        <x:v>Windows XP</x:v>
      </x:c>
      <x:c r="B2788" t="str">
        <x:v>Starter</x:v>
      </x:c>
      <x:c r="C2788" t="str">
        <x:v>Original Release</x:v>
      </x:c>
      <x:c r="D2788" t="str">
        <x:v>Fixed</x:v>
      </x:c>
      <x:c r="E2788" s="3" t="n">
        <x:v>37256</x:v>
      </x:c>
      <x:c r="F2788" s="3" t="n">
        <x:v>39917</x:v>
      </x:c>
      <x:c r="G2788" s="3" t="n">
        <x:v>41737</x:v>
      </x:c>
      <x:c r="H2788" s="3" t="n">
        <x:v/>
      </x:c>
      <x:c r="I2788" s="3" t="n">
        <x:v>37256</x:v>
      </x:c>
      <x:c r="J2788" s="3" t="n">
        <x:v>38594</x:v>
      </x:c>
      <x:c r="K278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89">
      <x:c r="A2789" t="str">
        <x:v>Windows XP</x:v>
      </x:c>
      <x:c r="B2789" t="str">
        <x:v>Starter</x:v>
      </x:c>
      <x:c r="C2789" t="str">
        <x:v>Service Pack 1</x:v>
      </x:c>
      <x:c r="D2789" t="str">
        <x:v>Fixed</x:v>
      </x:c>
      <x:c r="E2789" s="3" t="n">
        <x:v>37256</x:v>
      </x:c>
      <x:c r="F2789" s="3" t="n">
        <x:v>39917</x:v>
      </x:c>
      <x:c r="G2789" s="3" t="n">
        <x:v>41737</x:v>
      </x:c>
      <x:c r="H2789" s="3" t="n">
        <x:v/>
      </x:c>
      <x:c r="I2789" s="3" t="n">
        <x:v>37498</x:v>
      </x:c>
      <x:c r="J2789" s="3" t="n">
        <x:v>39000</x:v>
      </x:c>
      <x:c r="K278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90">
      <x:c r="A2790" t="str">
        <x:v>Windows XP</x:v>
      </x:c>
      <x:c r="B2790" t="str">
        <x:v>Starter</x:v>
      </x:c>
      <x:c r="C2790" t="str">
        <x:v>Service Pack 1a</x:v>
      </x:c>
      <x:c r="D2790" t="str">
        <x:v>Fixed</x:v>
      </x:c>
      <x:c r="E2790" s="3" t="n">
        <x:v>37256</x:v>
      </x:c>
      <x:c r="F2790" s="3" t="n">
        <x:v>39917</x:v>
      </x:c>
      <x:c r="G2790" s="3" t="n">
        <x:v>41737</x:v>
      </x:c>
      <x:c r="H2790" s="3" t="n">
        <x:v/>
      </x:c>
      <x:c r="I2790" s="3" t="n">
        <x:v>37655</x:v>
      </x:c>
      <x:c r="J2790" s="3" t="n">
        <x:v>39000</x:v>
      </x:c>
      <x:c r="K279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91">
      <x:c r="A2791" t="str">
        <x:v>Windows XP</x:v>
      </x:c>
      <x:c r="B2791" t="str">
        <x:v>Starter</x:v>
      </x:c>
      <x:c r="C2791" t="str">
        <x:v>Service Pack 2</x:v>
      </x:c>
      <x:c r="D2791" t="str">
        <x:v>Fixed</x:v>
      </x:c>
      <x:c r="E2791" s="3" t="n">
        <x:v>37256</x:v>
      </x:c>
      <x:c r="F2791" s="3" t="n">
        <x:v>39917</x:v>
      </x:c>
      <x:c r="G2791" s="3" t="n">
        <x:v>41737</x:v>
      </x:c>
      <x:c r="H2791" s="3" t="n">
        <x:v/>
      </x:c>
      <x:c r="I2791" s="3" t="n">
        <x:v>38247</x:v>
      </x:c>
      <x:c r="J2791" s="3" t="n">
        <x:v>40372</x:v>
      </x:c>
      <x:c r="K279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92">
      <x:c r="A2792" t="str">
        <x:v>Windows XP</x:v>
      </x:c>
      <x:c r="B2792" t="str">
        <x:v>Starter</x:v>
      </x:c>
      <x:c r="C2792" t="str">
        <x:v>Service Pack 3</x:v>
      </x:c>
      <x:c r="D2792" t="str">
        <x:v>Fixed</x:v>
      </x:c>
      <x:c r="E2792" s="3" t="n">
        <x:v>37256</x:v>
      </x:c>
      <x:c r="F2792" s="3" t="n">
        <x:v>39917</x:v>
      </x:c>
      <x:c r="G2792" s="3" t="n">
        <x:v>41737</x:v>
      </x:c>
      <x:c r="H2792" s="3" t="n">
        <x:v/>
      </x:c>
      <x:c r="I2792" s="3" t="n">
        <x:v>39559</x:v>
      </x:c>
      <x:c r="J2792" s="3" t="n">
        <x:v>41737</x:v>
      </x:c>
      <x:c r="K279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93">
      <x:c r="A2793" t="str">
        <x:v>Windows XP Embedded</x:v>
      </x:c>
      <x:c r="B2793" t="str">
        <x:v>Embedded</x:v>
      </x:c>
      <x:c r="C2793" t="str">
        <x:v>Original Release</x:v>
      </x:c>
      <x:c r="D2793" t="str">
        <x:v>Fixed</x:v>
      </x:c>
      <x:c r="E2793" s="3" t="n">
        <x:v>37286</x:v>
      </x:c>
      <x:c r="F2793" s="3" t="n">
        <x:v>40554</x:v>
      </x:c>
      <x:c r="G2793" s="3" t="n">
        <x:v>42381</x:v>
      </x:c>
      <x:c r="H2793" s="3" t="n">
        <x:v/>
      </x:c>
      <x:c r="I2793" s="3" t="n">
        <x:v>37286</x:v>
      </x:c>
      <x:c r="J2793" s="3" t="n">
        <x:v>38282</x:v>
      </x:c>
      <x:c r="K2793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94">
      <x:c r="A2794" t="str">
        <x:v>Windows XP Embedded</x:v>
      </x:c>
      <x:c r="B2794" t="str">
        <x:v>Embedded</x:v>
      </x:c>
      <x:c r="C2794" t="str">
        <x:v>Service Pack 1</x:v>
      </x:c>
      <x:c r="D2794" t="str">
        <x:v>Fixed</x:v>
      </x:c>
      <x:c r="E2794" s="3" t="n">
        <x:v>37286</x:v>
      </x:c>
      <x:c r="F2794" s="3" t="n">
        <x:v>40554</x:v>
      </x:c>
      <x:c r="G2794" s="3" t="n">
        <x:v>42381</x:v>
      </x:c>
      <x:c r="H2794" s="3" t="n">
        <x:v/>
      </x:c>
      <x:c r="I2794" s="3" t="n">
        <x:v>37551</x:v>
      </x:c>
      <x:c r="J2794" s="3" t="n">
        <x:v>39182</x:v>
      </x:c>
      <x:c r="K2794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95">
      <x:c r="A2795" t="str">
        <x:v>Windows XP Embedded</x:v>
      </x:c>
      <x:c r="B2795" t="str">
        <x:v>Embedded</x:v>
      </x:c>
      <x:c r="C2795" t="str">
        <x:v>Service Pack 2</x:v>
      </x:c>
      <x:c r="D2795" t="str">
        <x:v>Fixed</x:v>
      </x:c>
      <x:c r="E2795" s="3" t="n">
        <x:v>37286</x:v>
      </x:c>
      <x:c r="F2795" s="3" t="n">
        <x:v>40554</x:v>
      </x:c>
      <x:c r="G2795" s="3" t="n">
        <x:v>42381</x:v>
      </x:c>
      <x:c r="H2795" s="3" t="n">
        <x:v/>
      </x:c>
      <x:c r="I2795" s="3" t="n">
        <x:v>38370</x:v>
      </x:c>
      <x:c r="J2795" s="3" t="n">
        <x:v>40554</x:v>
      </x:c>
      <x:c r="K2795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96">
      <x:c r="A2796" t="str">
        <x:v>Windows XP Embedded</x:v>
      </x:c>
      <x:c r="B2796" t="str">
        <x:v>Embedded</x:v>
      </x:c>
      <x:c r="C2796" t="str">
        <x:v>Service Pack 3</x:v>
      </x:c>
      <x:c r="D2796" t="str">
        <x:v>Fixed</x:v>
      </x:c>
      <x:c r="E2796" s="3" t="n">
        <x:v>37286</x:v>
      </x:c>
      <x:c r="F2796" s="3" t="n">
        <x:v>40554</x:v>
      </x:c>
      <x:c r="G2796" s="3" t="n">
        <x:v>42381</x:v>
      </x:c>
      <x:c r="H2796" s="3" t="n">
        <x:v/>
      </x:c>
      <x:c r="I2796" s="3" t="n">
        <x:v>39766</x:v>
      </x:c>
      <x:c r="J2796" s="3" t="n">
        <x:v>42381</x:v>
      </x:c>
      <x:c r="K2796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97">
      <x:c r="A2797" t="str">
        <x:v>Windows XP Media Center Edition 2005</x:v>
      </x:c>
      <x:c r="B2797" t="str">
        <x:v>Extender</x:v>
      </x:c>
      <x:c r="C2797" t="str">
        <x:v/>
      </x:c>
      <x:c r="D2797" t="str">
        <x:v>Fixed</x:v>
      </x:c>
      <x:c r="E2797" s="3" t="n">
        <x:v>38351</x:v>
      </x:c>
      <x:c r="F2797" s="3" t="n">
        <x:v>39917</x:v>
      </x:c>
      <x:c r="G2797" s="3" t="n">
        <x:v>41737</x:v>
      </x:c>
      <x:c r="H2797" s="3" t="n">
        <x:v/>
      </x:c>
      <x:c r="I2797" s="3" t="n">
        <x:v/>
      </x:c>
      <x:c r="J2797" s="3" t="n">
        <x:v/>
      </x:c>
      <x:c r="K2797" t="str">
        <x:f>=HYPERLINK("https://learn.microsoft.com/lifecycle/products/windows-xp-media-center-edition-2005?branch=live", "https://learn.microsoft.com/lifecycle/products/windows-xp-media-center-edition-2005?branch=live")</x:f>
        <x:v>https://learn.microsoft.com/lifecycle/products/windows-xp-media-center-edition-2005?branch=live</x:v>
      </x:c>
    </x:row>
    <x:row r="2798">
      <x:c r="A2798" t="str">
        <x:v>Windows XP Shared Computer Toolkit 1.0</x:v>
      </x:c>
      <x:c r="B2798" t="str">
        <x:v/>
      </x:c>
      <x:c r="C2798" t="str">
        <x:v/>
      </x:c>
      <x:c r="D2798" t="str">
        <x:v>Component</x:v>
      </x:c>
      <x:c r="E2798" s="3" t="n">
        <x:v>38588</x:v>
      </x:c>
      <x:c r="F2798" s="3" t="n">
        <x:v>40918</x:v>
      </x:c>
      <x:c r="G2798" s="3" t="n">
        <x:v/>
      </x:c>
      <x:c r="H2798" s="3" t="n">
        <x:v/>
      </x:c>
      <x:c r="I2798" s="3" t="n">
        <x:v/>
      </x:c>
      <x:c r="J2798" s="3" t="n">
        <x:v/>
      </x:c>
      <x:c r="K2798" t="str">
        <x:f>=HYPERLINK("https://learn.microsoft.com/lifecycle/products/windows-xp-shared-computer-toolkit-10?branch=live", "https://learn.microsoft.com/lifecycle/products/windows-xp-shared-computer-toolkit-10?branch=live")</x:f>
        <x:v>https://learn.microsoft.com/lifecycle/products/windows-xp-shared-computer-toolkit-10?branch=live</x:v>
      </x:c>
    </x:row>
    <x:row r="2799">
      <x:c r="A2799" t="str">
        <x:v>Windows XP Tablet PC Edition</x:v>
      </x:c>
      <x:c r="B2799" t="str">
        <x:v>PC</x:v>
      </x:c>
      <x:c r="C2799" t="str">
        <x:v>Original Release</x:v>
      </x:c>
      <x:c r="D2799" t="str">
        <x:v>Fixed</x:v>
      </x:c>
      <x:c r="E2799" s="3" t="n">
        <x:v>37663</x:v>
      </x:c>
      <x:c r="F2799" s="3" t="n">
        <x:v>39917</x:v>
      </x:c>
      <x:c r="G2799" s="3" t="n">
        <x:v>41737</x:v>
      </x:c>
      <x:c r="H2799" s="3" t="n">
        <x:v/>
      </x:c>
      <x:c r="I2799" s="3" t="n">
        <x:v>37663</x:v>
      </x:c>
      <x:c r="J2799" s="3" t="n">
        <x:v>39000</x:v>
      </x:c>
      <x:c r="K2799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800">
      <x:c r="A2800" t="str">
        <x:v>Windows XP Tablet PC Edition</x:v>
      </x:c>
      <x:c r="B2800" t="str">
        <x:v>PC</x:v>
      </x:c>
      <x:c r="C2800" t="str">
        <x:v>Service Pack 2</x:v>
      </x:c>
      <x:c r="D2800" t="str">
        <x:v>Fixed</x:v>
      </x:c>
      <x:c r="E2800" s="3" t="n">
        <x:v>37663</x:v>
      </x:c>
      <x:c r="F2800" s="3" t="n">
        <x:v>39917</x:v>
      </x:c>
      <x:c r="G2800" s="3" t="n">
        <x:v>41737</x:v>
      </x:c>
      <x:c r="H2800" s="3" t="n">
        <x:v/>
      </x:c>
      <x:c r="I2800" s="3" t="n">
        <x:v>38247</x:v>
      </x:c>
      <x:c r="J2800" s="3" t="n">
        <x:v>40372</x:v>
      </x:c>
      <x:c r="K2800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801">
      <x:c r="A2801" t="str">
        <x:v>Windows XP Tablet PC Edition</x:v>
      </x:c>
      <x:c r="B2801" t="str">
        <x:v>PC</x:v>
      </x:c>
      <x:c r="C2801" t="str">
        <x:v>Service Pack 3</x:v>
      </x:c>
      <x:c r="D2801" t="str">
        <x:v>Fixed</x:v>
      </x:c>
      <x:c r="E2801" s="3" t="n">
        <x:v>37663</x:v>
      </x:c>
      <x:c r="F2801" s="3" t="n">
        <x:v>39917</x:v>
      </x:c>
      <x:c r="G2801" s="3" t="n">
        <x:v>41737</x:v>
      </x:c>
      <x:c r="H2801" s="3" t="n">
        <x:v/>
      </x:c>
      <x:c r="I2801" s="3" t="n">
        <x:v>39559</x:v>
      </x:c>
      <x:c r="J2801" s="3" t="n">
        <x:v>41737</x:v>
      </x:c>
      <x:c r="K2801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802">
      <x:c r="A2802" t="str">
        <x:v>WinTarget 2.0</x:v>
      </x:c>
      <x:c r="B2802" t="str">
        <x:v>Advanced</x:v>
      </x:c>
      <x:c r="C2802" t="str">
        <x:v/>
      </x:c>
      <x:c r="D2802" t="str">
        <x:v>Fixed</x:v>
      </x:c>
      <x:c r="E2802" s="3" t="n">
        <x:v>38783</x:v>
      </x:c>
      <x:c r="F2802" s="3" t="n">
        <x:v>39455</x:v>
      </x:c>
      <x:c r="G2802" s="3" t="n">
        <x:v/>
      </x:c>
      <x:c r="H2802" s="3" t="n">
        <x:v/>
      </x:c>
      <x:c r="I2802" s="3" t="n">
        <x:v/>
      </x:c>
      <x:c r="J2802" s="3" t="n">
        <x:v/>
      </x:c>
      <x:c r="K2802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2803">
      <x:c r="A2803" t="str">
        <x:v>WinTarget 2.0</x:v>
      </x:c>
      <x:c r="B2803" t="str">
        <x:v>Standard</x:v>
      </x:c>
      <x:c r="C2803" t="str">
        <x:v/>
      </x:c>
      <x:c r="D2803" t="str">
        <x:v>Fixed</x:v>
      </x:c>
      <x:c r="E2803" s="3" t="n">
        <x:v>38783</x:v>
      </x:c>
      <x:c r="F2803" s="3" t="n">
        <x:v>39455</x:v>
      </x:c>
      <x:c r="G2803" s="3" t="n">
        <x:v/>
      </x:c>
      <x:c r="H2803" s="3" t="n">
        <x:v/>
      </x:c>
      <x:c r="I2803" s="3" t="n">
        <x:v/>
      </x:c>
      <x:c r="J2803" s="3" t="n">
        <x:v/>
      </x:c>
      <x:c r="K2803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2804">
      <x:c r="A2804" t="str">
        <x:v>Winternals</x:v>
      </x:c>
      <x:c r="B2804" t="str">
        <x:v>Administrator's Pak 5.0</x:v>
      </x:c>
      <x:c r="C2804" t="str">
        <x:v/>
      </x:c>
      <x:c r="D2804" t="str">
        <x:v>Fixed</x:v>
      </x:c>
      <x:c r="E2804" s="3" t="n">
        <x:v>39083</x:v>
      </x:c>
      <x:c r="F2804" s="3" t="n">
        <x:v>40190</x:v>
      </x:c>
      <x:c r="G2804" s="3" t="n">
        <x:v>40190</x:v>
      </x:c>
      <x:c r="H2804" s="3" t="n">
        <x:v/>
      </x:c>
      <x:c r="I2804" s="3" t="n">
        <x:v/>
      </x:c>
      <x:c r="J2804" s="3" t="n">
        <x:v/>
      </x:c>
      <x:c r="K2804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805">
      <x:c r="A2805" t="str">
        <x:v>Winternals</x:v>
      </x:c>
      <x:c r="B2805" t="str">
        <x:v>Defrag Manager 3.0</x:v>
      </x:c>
      <x:c r="C2805" t="str">
        <x:v/>
      </x:c>
      <x:c r="D2805" t="str">
        <x:v>Fixed</x:v>
      </x:c>
      <x:c r="E2805" s="3" t="n">
        <x:v>39083</x:v>
      </x:c>
      <x:c r="F2805" s="3" t="n">
        <x:v>40190</x:v>
      </x:c>
      <x:c r="G2805" s="3" t="n">
        <x:v>40190</x:v>
      </x:c>
      <x:c r="H2805" s="3" t="n">
        <x:v/>
      </x:c>
      <x:c r="I2805" s="3" t="n">
        <x:v/>
      </x:c>
      <x:c r="J2805" s="3" t="n">
        <x:v/>
      </x:c>
      <x:c r="K2805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806">
      <x:c r="A2806" t="str">
        <x:v>Winternals</x:v>
      </x:c>
      <x:c r="B2806" t="str">
        <x:v>Protection Manager 2.0</x:v>
      </x:c>
      <x:c r="C2806" t="str">
        <x:v/>
      </x:c>
      <x:c r="D2806" t="str">
        <x:v>Fixed</x:v>
      </x:c>
      <x:c r="E2806" s="3" t="n">
        <x:v>39083</x:v>
      </x:c>
      <x:c r="F2806" s="3" t="n">
        <x:v>40190</x:v>
      </x:c>
      <x:c r="G2806" s="3" t="n">
        <x:v>40190</x:v>
      </x:c>
      <x:c r="H2806" s="3" t="n">
        <x:v/>
      </x:c>
      <x:c r="I2806" s="3" t="n">
        <x:v/>
      </x:c>
      <x:c r="J2806" s="3" t="n">
        <x:v/>
      </x:c>
      <x:c r="K2806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807">
      <x:c r="A2807" t="str">
        <x:v>Winternals</x:v>
      </x:c>
      <x:c r="B2807" t="str">
        <x:v>Recovery Manager 3.0</x:v>
      </x:c>
      <x:c r="C2807" t="str">
        <x:v/>
      </x:c>
      <x:c r="D2807" t="str">
        <x:v>Fixed</x:v>
      </x:c>
      <x:c r="E2807" s="3" t="n">
        <x:v>39083</x:v>
      </x:c>
      <x:c r="F2807" s="3" t="n">
        <x:v>40190</x:v>
      </x:c>
      <x:c r="G2807" s="3" t="n">
        <x:v>40190</x:v>
      </x:c>
      <x:c r="H2807" s="3" t="n">
        <x:v/>
      </x:c>
      <x:c r="I2807" s="3" t="n">
        <x:v/>
      </x:c>
      <x:c r="J2807" s="3" t="n">
        <x:v/>
      </x:c>
      <x:c r="K2807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808">
      <x:c r="A2808" t="str">
        <x:v>Word 2013</x:v>
      </x:c>
      <x:c r="B2808" t="str">
        <x:v>Standard</x:v>
      </x:c>
      <x:c r="C2808" t="str">
        <x:v/>
      </x:c>
      <x:c r="D2808" t="str">
        <x:v>Fixed</x:v>
      </x:c>
      <x:c r="E2808" s="3" t="n">
        <x:v>41283</x:v>
      </x:c>
      <x:c r="F2808" s="3" t="n">
        <x:v>43200</x:v>
      </x:c>
      <x:c r="G2808" s="3" t="n">
        <x:v>45027</x:v>
      </x:c>
      <x:c r="H2808" s="3" t="n">
        <x:v/>
      </x:c>
      <x:c r="I2808" s="3" t="n">
        <x:v/>
      </x:c>
      <x:c r="J2808" s="3" t="n">
        <x:v/>
      </x:c>
      <x:c r="K2808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2809">
      <x:c r="A2809" t="str">
        <x:v>Word 2016</x:v>
      </x:c>
      <x:c r="B2809" t="str">
        <x:v>Standard</x:v>
      </x:c>
      <x:c r="C2809" t="str">
        <x:v/>
      </x:c>
      <x:c r="D2809" t="str">
        <x:v>Fixed</x:v>
      </x:c>
      <x:c r="E2809" s="3" t="n">
        <x:v>42269</x:v>
      </x:c>
      <x:c r="F2809" s="3" t="n">
        <x:v>44117</x:v>
      </x:c>
      <x:c r="G2809" s="3" t="n">
        <x:v>45944</x:v>
      </x:c>
      <x:c r="H2809" s="3" t="n">
        <x:v/>
      </x:c>
      <x:c r="I2809" s="3" t="n">
        <x:v/>
      </x:c>
      <x:c r="J2809" s="3" t="n">
        <x:v/>
      </x:c>
      <x:c r="K2809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2810">
      <x:c r="A2810" t="str">
        <x:v>Word 2016 for Mac</x:v>
      </x:c>
      <x:c r="B2810" t="str">
        <x:v/>
      </x:c>
      <x:c r="C2810" t="str">
        <x:v/>
      </x:c>
      <x:c r="D2810" t="str">
        <x:v>Fixed</x:v>
      </x:c>
      <x:c r="E2810" s="3" t="n">
        <x:v>42274</x:v>
      </x:c>
      <x:c r="F2810" s="3" t="n">
        <x:v>44117</x:v>
      </x:c>
      <x:c r="G2810" s="3" t="n">
        <x:v/>
      </x:c>
      <x:c r="H2810" s="3" t="n">
        <x:v/>
      </x:c>
      <x:c r="I2810" s="3" t="n">
        <x:v/>
      </x:c>
      <x:c r="J2810" s="3" t="n">
        <x:v/>
      </x:c>
      <x:c r="K2810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2811">
      <x:c r="A2811" t="str">
        <x:v>Word 2019</x:v>
      </x:c>
      <x:c r="B2811" t="str">
        <x:v>Standard</x:v>
      </x:c>
      <x:c r="C2811" t="str">
        <x:v/>
      </x:c>
      <x:c r="D2811" t="str">
        <x:v>Fixed</x:v>
      </x:c>
      <x:c r="E2811" s="3" t="n">
        <x:v>43367</x:v>
      </x:c>
      <x:c r="F2811" s="3" t="n">
        <x:v>45209</x:v>
      </x:c>
      <x:c r="G2811" s="3" t="n">
        <x:v>45944</x:v>
      </x:c>
      <x:c r="H2811" s="3" t="n">
        <x:v/>
      </x:c>
      <x:c r="I2811" s="3" t="n">
        <x:v/>
      </x:c>
      <x:c r="J2811" s="3" t="n">
        <x:v/>
      </x:c>
      <x:c r="K2811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2812">
      <x:c r="A2812" t="str">
        <x:v>Word 2019 for Mac</x:v>
      </x:c>
      <x:c r="B2812" t="str">
        <x:v/>
      </x:c>
      <x:c r="C2812" t="str">
        <x:v/>
      </x:c>
      <x:c r="D2812" t="str">
        <x:v>Fixed</x:v>
      </x:c>
      <x:c r="E2812" s="3" t="n">
        <x:v>43367</x:v>
      </x:c>
      <x:c r="F2812" s="3" t="n">
        <x:v>45209</x:v>
      </x:c>
      <x:c r="G2812" s="3" t="n">
        <x:v/>
      </x:c>
      <x:c r="H2812" s="3" t="n">
        <x:v/>
      </x:c>
      <x:c r="I2812" s="3" t="n">
        <x:v/>
      </x:c>
      <x:c r="J2812" s="3" t="n">
        <x:v/>
      </x:c>
      <x:c r="K2812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2813">
      <x:c r="A2813" t="str">
        <x:v>Word 2021</x:v>
      </x:c>
      <x:c r="B2813" t="str">
        <x:v>Standard</x:v>
      </x:c>
      <x:c r="C2813" t="str">
        <x:v/>
      </x:c>
      <x:c r="D2813" t="str">
        <x:v>Modern</x:v>
      </x:c>
      <x:c r="E2813" s="3" t="n">
        <x:v>44474</x:v>
      </x:c>
      <x:c r="F2813" s="3" t="n">
        <x:v/>
      </x:c>
      <x:c r="G2813" s="3" t="n">
        <x:v/>
      </x:c>
      <x:c r="H2813" s="3" t="n">
        <x:v>46308</x:v>
      </x:c>
      <x:c r="I2813" s="3" t="n">
        <x:v/>
      </x:c>
      <x:c r="J2813" s="3" t="n">
        <x:v/>
      </x:c>
      <x:c r="K2813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2814">
      <x:c r="A2814" t="str">
        <x:v>Word 2021</x:v>
      </x:c>
      <x:c r="B2814" t="str">
        <x:v>Standard for Mac</x:v>
      </x:c>
      <x:c r="C2814" t="str">
        <x:v/>
      </x:c>
      <x:c r="D2814" t="str">
        <x:v>Modern</x:v>
      </x:c>
      <x:c r="E2814" s="3" t="n">
        <x:v>44474</x:v>
      </x:c>
      <x:c r="F2814" s="3" t="n">
        <x:v/>
      </x:c>
      <x:c r="G2814" s="3" t="n">
        <x:v/>
      </x:c>
      <x:c r="H2814" s="3" t="n">
        <x:v>46308</x:v>
      </x:c>
      <x:c r="I2814" s="3" t="n">
        <x:v/>
      </x:c>
      <x:c r="J2814" s="3" t="n">
        <x:v/>
      </x:c>
      <x:c r="K2814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2815">
      <x:c r="A2815" t="str">
        <x:v>Word 2024</x:v>
      </x:c>
      <x:c r="B2815" t="str">
        <x:v/>
      </x:c>
      <x:c r="C2815" t="str">
        <x:v/>
      </x:c>
      <x:c r="D2815" t="str">
        <x:v>Modern</x:v>
      </x:c>
      <x:c r="E2815" s="3" t="n">
        <x:v>45566</x:v>
      </x:c>
      <x:c r="F2815" s="3" t="n">
        <x:v/>
      </x:c>
      <x:c r="G2815" s="3" t="n">
        <x:v/>
      </x:c>
      <x:c r="H2815" s="3" t="n">
        <x:v>47400</x:v>
      </x:c>
      <x:c r="I2815" s="3" t="n">
        <x:v/>
      </x:c>
      <x:c r="J2815" s="3" t="n">
        <x:v/>
      </x:c>
      <x:c r="K2815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2816">
      <x:c r="A2816" t="str">
        <x:v>Word LTSC 2021</x:v>
      </x:c>
      <x:c r="B2816" t="str">
        <x:v>Standard</x:v>
      </x:c>
      <x:c r="C2816" t="str">
        <x:v/>
      </x:c>
      <x:c r="D2816" t="str">
        <x:v>Fixed</x:v>
      </x:c>
      <x:c r="E2816" s="3" t="n">
        <x:v>44455</x:v>
      </x:c>
      <x:c r="F2816" s="3" t="n">
        <x:v>46308</x:v>
      </x:c>
      <x:c r="G2816" s="3" t="n">
        <x:v/>
      </x:c>
      <x:c r="H2816" s="3" t="n">
        <x:v/>
      </x:c>
      <x:c r="I2816" s="3" t="n">
        <x:v/>
      </x:c>
      <x:c r="J2816" s="3" t="n">
        <x:v/>
      </x:c>
      <x:c r="K2816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2817">
      <x:c r="A2817" t="str">
        <x:v>Word LTSC 2021</x:v>
      </x:c>
      <x:c r="B2817" t="str">
        <x:v>Standard for Mac</x:v>
      </x:c>
      <x:c r="C2817" t="str">
        <x:v/>
      </x:c>
      <x:c r="D2817" t="str">
        <x:v>Fixed</x:v>
      </x:c>
      <x:c r="E2817" s="3" t="n">
        <x:v>44455</x:v>
      </x:c>
      <x:c r="F2817" s="3" t="n">
        <x:v>46308</x:v>
      </x:c>
      <x:c r="G2817" s="3" t="n">
        <x:v/>
      </x:c>
      <x:c r="H2817" s="3" t="n">
        <x:v/>
      </x:c>
      <x:c r="I2817" s="3" t="n">
        <x:v/>
      </x:c>
      <x:c r="J2817" s="3" t="n">
        <x:v/>
      </x:c>
      <x:c r="K2817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2818">
      <x:c r="A2818" t="str">
        <x:v>Word LTSC 2024</x:v>
      </x:c>
      <x:c r="B2818" t="str">
        <x:v/>
      </x:c>
      <x:c r="C2818" t="str">
        <x:v/>
      </x:c>
      <x:c r="D2818" t="str">
        <x:v>Fixed</x:v>
      </x:c>
      <x:c r="E2818" s="3" t="n">
        <x:v>45553</x:v>
      </x:c>
      <x:c r="F2818" s="3" t="n">
        <x:v>47400</x:v>
      </x:c>
      <x:c r="G2818" s="3" t="n">
        <x:v/>
      </x:c>
      <x:c r="H2818" s="3" t="n">
        <x:v/>
      </x:c>
      <x:c r="I2818" s="3" t="n">
        <x:v/>
      </x:c>
      <x:c r="J2818" s="3" t="n">
        <x:v/>
      </x:c>
      <x:c r="K2818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2819">
      <x:c r="A2819" t="str">
        <x:v>Wunderlist</x:v>
      </x:c>
      <x:c r="B2819" t="str">
        <x:v/>
      </x:c>
      <x:c r="C2819" t="str">
        <x:v/>
      </x:c>
      <x:c r="D2819" t="str">
        <x:v>Fixed</x:v>
      </x:c>
      <x:c r="E2819" s="3" t="n">
        <x:v>42157</x:v>
      </x:c>
      <x:c r="F2819" s="3" t="n">
        <x:v>43957</x:v>
      </x:c>
      <x:c r="G2819" s="3" t="n">
        <x:v>43957</x:v>
      </x:c>
      <x:c r="H2819" s="3" t="n">
        <x:v/>
      </x:c>
      <x:c r="I2819" s="3" t="n">
        <x:v/>
      </x:c>
      <x:c r="J2819" s="3" t="n">
        <x:v/>
      </x:c>
      <x:c r="K2819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  <x:row r="2820">
      <x:c r="A2820" t="str">
        <x:v>Xamarin Community Toolkit</x:v>
      </x:c>
      <x:c r="B2820" t="str">
        <x:v/>
      </x:c>
      <x:c r="C2820" t="str">
        <x:v/>
      </x:c>
      <x:c r="D2820" t="str">
        <x:v>Modern</x:v>
      </x:c>
      <x:c r="E2820" s="3" t="n">
        <x:v>44203</x:v>
      </x:c>
      <x:c r="F2820" s="3" t="n">
        <x:v/>
      </x:c>
      <x:c r="G2820" s="3" t="n">
        <x:v/>
      </x:c>
      <x:c r="H2820" s="3" t="n">
        <x:v>45413</x:v>
      </x:c>
      <x:c r="I2820" s="3" t="n">
        <x:v/>
      </x:c>
      <x:c r="J2820" s="3" t="n">
        <x:v/>
      </x:c>
      <x:c r="K2820" t="str">
        <x:f>=HYPERLINK("https://learn.microsoft.com/lifecycle/products/xamarin-community-toolkit?branch=live", "https://learn.microsoft.com/lifecycle/products/xamarin-community-toolkit?branch=live")</x:f>
        <x:v>https://learn.microsoft.com/lifecycle/products/xamarin-community-toolkit?branch=live</x:v>
      </x:c>
    </x:row>
    <x:row r="2821">
      <x:c r="A2821" t="str">
        <x:v>Xamarin.Android</x:v>
      </x:c>
      <x:c r="B2821" t="str">
        <x:v/>
      </x:c>
      <x:c r="C2821" t="str">
        <x:v/>
      </x:c>
      <x:c r="D2821" t="str">
        <x:v>Modern</x:v>
      </x:c>
      <x:c r="E2821" s="3" t="n">
        <x:v>41324</x:v>
      </x:c>
      <x:c r="F2821" s="3" t="n">
        <x:v/>
      </x:c>
      <x:c r="G2821" s="3" t="n">
        <x:v/>
      </x:c>
      <x:c r="H2821" s="3" t="n">
        <x:v>45413</x:v>
      </x:c>
      <x:c r="I2821" s="3" t="n">
        <x:v/>
      </x:c>
      <x:c r="J2821" s="3" t="n">
        <x:v/>
      </x:c>
      <x:c r="K2821" t="str">
        <x:f>=HYPERLINK("https://learn.microsoft.com/lifecycle/products/xamarinandroid?branch=live", "https://learn.microsoft.com/lifecycle/products/xamarinandroid?branch=live")</x:f>
        <x:v>https://learn.microsoft.com/lifecycle/products/xamarinandroid?branch=live</x:v>
      </x:c>
    </x:row>
    <x:row r="2822">
      <x:c r="A2822" t="str">
        <x:v>Xamarin.Essentials</x:v>
      </x:c>
      <x:c r="B2822" t="str">
        <x:v/>
      </x:c>
      <x:c r="C2822" t="str">
        <x:v/>
      </x:c>
      <x:c r="D2822" t="str">
        <x:v>Modern</x:v>
      </x:c>
      <x:c r="E2822" s="3" t="n">
        <x:v>43435</x:v>
      </x:c>
      <x:c r="F2822" s="3" t="n">
        <x:v/>
      </x:c>
      <x:c r="G2822" s="3" t="n">
        <x:v/>
      </x:c>
      <x:c r="H2822" s="3" t="n">
        <x:v>45413</x:v>
      </x:c>
      <x:c r="I2822" s="3" t="n">
        <x:v/>
      </x:c>
      <x:c r="J2822" s="3" t="n">
        <x:v/>
      </x:c>
      <x:c r="K2822" t="str">
        <x:f>=HYPERLINK("https://learn.microsoft.com/lifecycle/products/xamarinessentials?branch=live", "https://learn.microsoft.com/lifecycle/products/xamarinessentials?branch=live")</x:f>
        <x:v>https://learn.microsoft.com/lifecycle/products/xamarinessentials?branch=live</x:v>
      </x:c>
    </x:row>
    <x:row r="2823">
      <x:c r="A2823" t="str">
        <x:v>Xamarin.Forms</x:v>
      </x:c>
      <x:c r="B2823" t="str">
        <x:v/>
      </x:c>
      <x:c r="C2823" t="str">
        <x:v/>
      </x:c>
      <x:c r="D2823" t="str">
        <x:v>Modern</x:v>
      </x:c>
      <x:c r="E2823" s="3" t="n">
        <x:v>41787</x:v>
      </x:c>
      <x:c r="F2823" s="3" t="n">
        <x:v/>
      </x:c>
      <x:c r="G2823" s="3" t="n">
        <x:v/>
      </x:c>
      <x:c r="H2823" s="3" t="n">
        <x:v>45413</x:v>
      </x:c>
      <x:c r="I2823" s="3" t="n">
        <x:v/>
      </x:c>
      <x:c r="J2823" s="3" t="n">
        <x:v/>
      </x:c>
      <x:c r="K2823" t="str">
        <x:f>=HYPERLINK("https://learn.microsoft.com/lifecycle/products/xamarinforms?branch=live", "https://learn.microsoft.com/lifecycle/products/xamarinforms?branch=live")</x:f>
        <x:v>https://learn.microsoft.com/lifecycle/products/xamarinforms?branch=live</x:v>
      </x:c>
    </x:row>
    <x:row r="2824">
      <x:c r="A2824" t="str">
        <x:v>Xamarin.iOS</x:v>
      </x:c>
      <x:c r="B2824" t="str">
        <x:v/>
      </x:c>
      <x:c r="C2824" t="str">
        <x:v/>
      </x:c>
      <x:c r="D2824" t="str">
        <x:v>Modern</x:v>
      </x:c>
      <x:c r="E2824" s="3" t="n">
        <x:v>41324</x:v>
      </x:c>
      <x:c r="F2824" s="3" t="n">
        <x:v/>
      </x:c>
      <x:c r="G2824" s="3" t="n">
        <x:v/>
      </x:c>
      <x:c r="H2824" s="3" t="n">
        <x:v>45413</x:v>
      </x:c>
      <x:c r="I2824" s="3" t="n">
        <x:v/>
      </x:c>
      <x:c r="J2824" s="3" t="n">
        <x:v/>
      </x:c>
      <x:c r="K2824" t="str">
        <x:f>=HYPERLINK("https://learn.microsoft.com/lifecycle/products/xamarinios?branch=live", "https://learn.microsoft.com/lifecycle/products/xamarinios?branch=live")</x:f>
        <x:v>https://learn.microsoft.com/lifecycle/products/xamarinios?branch=live</x:v>
      </x:c>
    </x:row>
    <x:row r="2825">
      <x:c r="A2825" t="str">
        <x:v>Xamarin.Mac</x:v>
      </x:c>
      <x:c r="B2825" t="str">
        <x:v/>
      </x:c>
      <x:c r="C2825" t="str">
        <x:v/>
      </x:c>
      <x:c r="D2825" t="str">
        <x:v>Modern</x:v>
      </x:c>
      <x:c r="E2825" s="3" t="n">
        <x:v>41255</x:v>
      </x:c>
      <x:c r="F2825" s="3" t="n">
        <x:v/>
      </x:c>
      <x:c r="G2825" s="3" t="n">
        <x:v/>
      </x:c>
      <x:c r="H2825" s="3" t="n">
        <x:v>45413</x:v>
      </x:c>
      <x:c r="I2825" s="3" t="n">
        <x:v/>
      </x:c>
      <x:c r="J2825" s="3" t="n">
        <x:v/>
      </x:c>
      <x:c r="K2825" t="str">
        <x:f>=HYPERLINK("https://learn.microsoft.com/lifecycle/products/xamarinmac?branch=live", "https://learn.microsoft.com/lifecycle/products/xamarinmac?branch=live")</x:f>
        <x:v>https://learn.microsoft.com/lifecycle/products/xamarinmac?branch=live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